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6615" tabRatio="782"/>
  </bookViews>
  <sheets>
    <sheet name="Notas de Disciplina Financiera" sheetId="2" r:id="rId1"/>
    <sheet name="NDF-01" sheetId="10" r:id="rId2"/>
    <sheet name="NDF-02" sheetId="11" r:id="rId3"/>
    <sheet name="NDF-03" sheetId="3" r:id="rId4"/>
    <sheet name="NDF-04" sheetId="7" r:id="rId5"/>
    <sheet name="NDF-05" sheetId="8" r:id="rId6"/>
    <sheet name="NDF-06" sheetId="9" r:id="rId7"/>
  </sheets>
  <externalReferences>
    <externalReference r:id="rId8"/>
  </externalReferences>
  <definedNames>
    <definedName name="_xlnm.Print_Titles" localSheetId="2">'NDF-02'!$6:$12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0" l="1"/>
  <c r="C8" i="10" l="1"/>
  <c r="C10" i="10"/>
  <c r="B3" i="10"/>
  <c r="B9" i="11"/>
  <c r="B3" i="11"/>
  <c r="B1" i="11"/>
  <c r="B6" i="11" s="1"/>
  <c r="H159" i="11"/>
  <c r="H152" i="11" s="1"/>
  <c r="H158" i="11"/>
  <c r="I158" i="11" s="1"/>
  <c r="H157" i="11"/>
  <c r="I157" i="11" s="1"/>
  <c r="H156" i="11"/>
  <c r="I156" i="11" s="1"/>
  <c r="I155" i="11"/>
  <c r="H155" i="11"/>
  <c r="H154" i="11"/>
  <c r="I154" i="11" s="1"/>
  <c r="I153" i="11"/>
  <c r="H153" i="11"/>
  <c r="G152" i="11"/>
  <c r="F152" i="11"/>
  <c r="E152" i="11"/>
  <c r="D152" i="11"/>
  <c r="C152" i="11"/>
  <c r="I151" i="11"/>
  <c r="H151" i="11"/>
  <c r="H150" i="11"/>
  <c r="I150" i="11" s="1"/>
  <c r="I149" i="11"/>
  <c r="H149" i="11"/>
  <c r="G148" i="11"/>
  <c r="F148" i="11"/>
  <c r="E148" i="11"/>
  <c r="D148" i="11"/>
  <c r="C148" i="11"/>
  <c r="H147" i="11"/>
  <c r="I147" i="11" s="1"/>
  <c r="H146" i="11"/>
  <c r="I146" i="11" s="1"/>
  <c r="H145" i="11"/>
  <c r="I145" i="11" s="1"/>
  <c r="H144" i="11"/>
  <c r="I144" i="11" s="1"/>
  <c r="H143" i="11"/>
  <c r="I143" i="11" s="1"/>
  <c r="I142" i="11"/>
  <c r="H142" i="11"/>
  <c r="H141" i="11"/>
  <c r="G140" i="11"/>
  <c r="F140" i="11"/>
  <c r="E140" i="11"/>
  <c r="D140" i="11"/>
  <c r="C140" i="11"/>
  <c r="H139" i="11"/>
  <c r="I139" i="11" s="1"/>
  <c r="I138" i="11"/>
  <c r="H138" i="11"/>
  <c r="H137" i="11"/>
  <c r="G136" i="11"/>
  <c r="F136" i="11"/>
  <c r="E136" i="11"/>
  <c r="D136" i="11"/>
  <c r="C136" i="11"/>
  <c r="I135" i="11"/>
  <c r="H135" i="11"/>
  <c r="H134" i="11"/>
  <c r="I134" i="11" s="1"/>
  <c r="H133" i="11"/>
  <c r="I133" i="11" s="1"/>
  <c r="H132" i="11"/>
  <c r="I132" i="11" s="1"/>
  <c r="H131" i="11"/>
  <c r="I131" i="11" s="1"/>
  <c r="H130" i="11"/>
  <c r="I130" i="11" s="1"/>
  <c r="H129" i="11"/>
  <c r="I129" i="11" s="1"/>
  <c r="H128" i="11"/>
  <c r="I128" i="11" s="1"/>
  <c r="H127" i="11"/>
  <c r="H126" i="11" s="1"/>
  <c r="G126" i="11"/>
  <c r="F126" i="11"/>
  <c r="E126" i="11"/>
  <c r="D126" i="11"/>
  <c r="C126" i="11"/>
  <c r="H125" i="11"/>
  <c r="I125" i="11" s="1"/>
  <c r="H124" i="11"/>
  <c r="I124" i="11" s="1"/>
  <c r="H123" i="11"/>
  <c r="I123" i="11" s="1"/>
  <c r="H122" i="11"/>
  <c r="I122" i="11" s="1"/>
  <c r="I121" i="11"/>
  <c r="H121" i="11"/>
  <c r="H120" i="11"/>
  <c r="I120" i="11" s="1"/>
  <c r="I119" i="11"/>
  <c r="H119" i="11"/>
  <c r="H118" i="11"/>
  <c r="I118" i="11" s="1"/>
  <c r="I117" i="11"/>
  <c r="H117" i="11"/>
  <c r="G116" i="11"/>
  <c r="F116" i="11"/>
  <c r="E116" i="11"/>
  <c r="D116" i="11"/>
  <c r="C116" i="1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I108" i="11"/>
  <c r="H108" i="11"/>
  <c r="H107" i="11"/>
  <c r="G106" i="11"/>
  <c r="F106" i="11"/>
  <c r="E106" i="11"/>
  <c r="D106" i="11"/>
  <c r="C106" i="1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G96" i="11"/>
  <c r="F96" i="11"/>
  <c r="E96" i="11"/>
  <c r="D96" i="11"/>
  <c r="C96" i="1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G88" i="11"/>
  <c r="G87" i="11" s="1"/>
  <c r="F88" i="11"/>
  <c r="F87" i="11" s="1"/>
  <c r="E88" i="11"/>
  <c r="D88" i="11"/>
  <c r="D87" i="11" s="1"/>
  <c r="C88" i="1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G78" i="11"/>
  <c r="F78" i="11"/>
  <c r="E78" i="11"/>
  <c r="D78" i="11"/>
  <c r="C78" i="11"/>
  <c r="H77" i="11"/>
  <c r="I77" i="11" s="1"/>
  <c r="H76" i="11"/>
  <c r="I76" i="11" s="1"/>
  <c r="H75" i="11"/>
  <c r="I75" i="11" s="1"/>
  <c r="H74" i="11"/>
  <c r="G74" i="11"/>
  <c r="F74" i="11"/>
  <c r="E74" i="11"/>
  <c r="D74" i="11"/>
  <c r="C74" i="11"/>
  <c r="H73" i="11"/>
  <c r="I73" i="11" s="1"/>
  <c r="H72" i="11"/>
  <c r="I72" i="11" s="1"/>
  <c r="H71" i="11"/>
  <c r="I71" i="11" s="1"/>
  <c r="I70" i="11"/>
  <c r="H70" i="11"/>
  <c r="H69" i="11"/>
  <c r="I69" i="11" s="1"/>
  <c r="I68" i="11"/>
  <c r="H68" i="11"/>
  <c r="H67" i="11"/>
  <c r="I67" i="11" s="1"/>
  <c r="H66" i="11"/>
  <c r="G66" i="11"/>
  <c r="F66" i="11"/>
  <c r="E66" i="11"/>
  <c r="D66" i="11"/>
  <c r="C66" i="11"/>
  <c r="H65" i="11"/>
  <c r="I65" i="11" s="1"/>
  <c r="H64" i="11"/>
  <c r="I64" i="11" s="1"/>
  <c r="H63" i="11"/>
  <c r="G62" i="11"/>
  <c r="F62" i="11"/>
  <c r="E62" i="11"/>
  <c r="D62" i="11"/>
  <c r="C62" i="11"/>
  <c r="H61" i="11"/>
  <c r="I61" i="11" s="1"/>
  <c r="H60" i="11"/>
  <c r="I60" i="11" s="1"/>
  <c r="I59" i="11"/>
  <c r="H59" i="11"/>
  <c r="H58" i="11"/>
  <c r="I58" i="11" s="1"/>
  <c r="I57" i="11"/>
  <c r="H57" i="11"/>
  <c r="H56" i="11"/>
  <c r="I56" i="11" s="1"/>
  <c r="I55" i="11"/>
  <c r="H55" i="11"/>
  <c r="H54" i="11"/>
  <c r="I54" i="11" s="1"/>
  <c r="H53" i="11"/>
  <c r="G52" i="11"/>
  <c r="F52" i="11"/>
  <c r="E52" i="11"/>
  <c r="D52" i="11"/>
  <c r="C52" i="1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I45" i="11"/>
  <c r="H45" i="11"/>
  <c r="H44" i="11"/>
  <c r="I44" i="11" s="1"/>
  <c r="I43" i="11"/>
  <c r="H43" i="11"/>
  <c r="G42" i="11"/>
  <c r="F42" i="11"/>
  <c r="E42" i="11"/>
  <c r="D42" i="11"/>
  <c r="C42" i="11"/>
  <c r="H41" i="11"/>
  <c r="I41" i="11" s="1"/>
  <c r="I40" i="11"/>
  <c r="H40" i="11"/>
  <c r="H39" i="11"/>
  <c r="I39" i="11" s="1"/>
  <c r="I38" i="11"/>
  <c r="H38" i="11"/>
  <c r="H37" i="11"/>
  <c r="I37" i="11" s="1"/>
  <c r="H36" i="11"/>
  <c r="I36" i="11" s="1"/>
  <c r="H35" i="11"/>
  <c r="I35" i="11" s="1"/>
  <c r="H34" i="11"/>
  <c r="I34" i="11" s="1"/>
  <c r="H33" i="11"/>
  <c r="I33" i="11" s="1"/>
  <c r="G32" i="11"/>
  <c r="F32" i="11"/>
  <c r="E32" i="11"/>
  <c r="D32" i="11"/>
  <c r="C32" i="11"/>
  <c r="H31" i="11"/>
  <c r="I31" i="11" s="1"/>
  <c r="I30" i="11"/>
  <c r="H30" i="1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G22" i="11"/>
  <c r="F22" i="11"/>
  <c r="E22" i="11"/>
  <c r="D22" i="11"/>
  <c r="C22" i="1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I15" i="11"/>
  <c r="H15" i="11"/>
  <c r="G14" i="11"/>
  <c r="F14" i="11"/>
  <c r="F13" i="11" s="1"/>
  <c r="E14" i="11"/>
  <c r="D14" i="11"/>
  <c r="D13" i="11" s="1"/>
  <c r="C14" i="11"/>
  <c r="F3" i="11"/>
  <c r="F2" i="11"/>
  <c r="F1" i="11"/>
  <c r="F76" i="10"/>
  <c r="E76" i="10"/>
  <c r="F74" i="10"/>
  <c r="E74" i="10"/>
  <c r="D74" i="10"/>
  <c r="F72" i="10"/>
  <c r="E72" i="10"/>
  <c r="D72" i="10"/>
  <c r="F71" i="10"/>
  <c r="E71" i="10"/>
  <c r="D71" i="10"/>
  <c r="F69" i="10"/>
  <c r="E69" i="10"/>
  <c r="D69" i="10"/>
  <c r="F61" i="10"/>
  <c r="E61" i="10"/>
  <c r="F59" i="10"/>
  <c r="E59" i="10"/>
  <c r="D59" i="10"/>
  <c r="E57" i="10"/>
  <c r="D57" i="10"/>
  <c r="E56" i="10"/>
  <c r="D56" i="10"/>
  <c r="F55" i="10"/>
  <c r="F54" i="10"/>
  <c r="E54" i="10"/>
  <c r="D54" i="10"/>
  <c r="F46" i="10"/>
  <c r="E46" i="10"/>
  <c r="D46" i="10"/>
  <c r="F43" i="10"/>
  <c r="E43" i="10"/>
  <c r="D43" i="10"/>
  <c r="F35" i="10"/>
  <c r="E35" i="10"/>
  <c r="D35" i="10"/>
  <c r="F23" i="10"/>
  <c r="E23" i="10"/>
  <c r="F19" i="10"/>
  <c r="E19" i="10"/>
  <c r="D19" i="10"/>
  <c r="F3" i="10"/>
  <c r="F2" i="10"/>
  <c r="F1" i="10"/>
  <c r="H52" i="11" l="1"/>
  <c r="H106" i="11"/>
  <c r="I127" i="11"/>
  <c r="I126" i="11" s="1"/>
  <c r="I159" i="11"/>
  <c r="I152" i="11" s="1"/>
  <c r="H14" i="11"/>
  <c r="H22" i="11"/>
  <c r="I53" i="11"/>
  <c r="H78" i="11"/>
  <c r="H116" i="11"/>
  <c r="H136" i="11"/>
  <c r="H148" i="11"/>
  <c r="H32" i="11"/>
  <c r="H62" i="11"/>
  <c r="C87" i="11"/>
  <c r="H140" i="11"/>
  <c r="I32" i="11"/>
  <c r="I116" i="11"/>
  <c r="I148" i="11"/>
  <c r="H96" i="11"/>
  <c r="F161" i="11"/>
  <c r="C13" i="11"/>
  <c r="C161" i="11" s="1"/>
  <c r="G13" i="11"/>
  <c r="E13" i="11"/>
  <c r="E161" i="11" s="1"/>
  <c r="E87" i="11"/>
  <c r="H88" i="11"/>
  <c r="F70" i="10"/>
  <c r="F78" i="10" s="1"/>
  <c r="F80" i="10" s="1"/>
  <c r="F50" i="10"/>
  <c r="F17" i="10" s="1"/>
  <c r="F14" i="10" s="1"/>
  <c r="F27" i="10" s="1"/>
  <c r="F29" i="10" s="1"/>
  <c r="F31" i="10" s="1"/>
  <c r="F39" i="10" s="1"/>
  <c r="D70" i="10"/>
  <c r="D78" i="10" s="1"/>
  <c r="D80" i="10" s="1"/>
  <c r="D55" i="10"/>
  <c r="D63" i="10" s="1"/>
  <c r="D65" i="10" s="1"/>
  <c r="E55" i="10"/>
  <c r="E63" i="10" s="1"/>
  <c r="E65" i="10" s="1"/>
  <c r="E70" i="10"/>
  <c r="E78" i="10" s="1"/>
  <c r="E80" i="10" s="1"/>
  <c r="D50" i="10"/>
  <c r="D17" i="10" s="1"/>
  <c r="D14" i="10" s="1"/>
  <c r="D27" i="10" s="1"/>
  <c r="D29" i="10" s="1"/>
  <c r="D31" i="10" s="1"/>
  <c r="D39" i="10" s="1"/>
  <c r="F63" i="10"/>
  <c r="F65" i="10" s="1"/>
  <c r="E50" i="10"/>
  <c r="E17" i="10" s="1"/>
  <c r="E14" i="10" s="1"/>
  <c r="E27" i="10" s="1"/>
  <c r="E29" i="10" s="1"/>
  <c r="E31" i="10" s="1"/>
  <c r="E39" i="10" s="1"/>
  <c r="I78" i="11"/>
  <c r="D161" i="11"/>
  <c r="G161" i="11"/>
  <c r="I52" i="11"/>
  <c r="I66" i="11"/>
  <c r="I88" i="11"/>
  <c r="I14" i="11"/>
  <c r="I42" i="11"/>
  <c r="I74" i="11"/>
  <c r="H42" i="11"/>
  <c r="I63" i="11"/>
  <c r="I62" i="11" s="1"/>
  <c r="I97" i="11"/>
  <c r="I96" i="11" s="1"/>
  <c r="I137" i="11"/>
  <c r="I136" i="11" s="1"/>
  <c r="I23" i="11"/>
  <c r="I22" i="11" s="1"/>
  <c r="I107" i="11"/>
  <c r="I106" i="11" s="1"/>
  <c r="I141" i="11"/>
  <c r="I140" i="11" s="1"/>
  <c r="F3" i="9"/>
  <c r="F2" i="9"/>
  <c r="F1" i="9"/>
  <c r="F3" i="8"/>
  <c r="F2" i="8"/>
  <c r="F1" i="8"/>
  <c r="F3" i="7"/>
  <c r="F2" i="7"/>
  <c r="F1" i="7"/>
  <c r="F3" i="3"/>
  <c r="F2" i="3"/>
  <c r="F1" i="3"/>
  <c r="B3" i="9"/>
  <c r="B1" i="9"/>
  <c r="B3" i="8"/>
  <c r="B1" i="8"/>
  <c r="B3" i="7"/>
  <c r="B1" i="7"/>
  <c r="B3" i="3"/>
  <c r="B1" i="3"/>
  <c r="B6" i="3" s="1"/>
  <c r="E21" i="3"/>
  <c r="F21" i="3"/>
  <c r="D21" i="3"/>
  <c r="E11" i="3"/>
  <c r="F11" i="3"/>
  <c r="D11" i="3"/>
  <c r="H87" i="11" l="1"/>
  <c r="H13" i="11"/>
  <c r="F31" i="3"/>
  <c r="H161" i="11"/>
  <c r="I87" i="11"/>
  <c r="I13" i="11"/>
  <c r="D31" i="3"/>
  <c r="E31" i="3"/>
  <c r="I161" i="11" l="1"/>
</calcChain>
</file>

<file path=xl/sharedStrings.xml><?xml version="1.0" encoding="utf-8"?>
<sst xmlns="http://schemas.openxmlformats.org/spreadsheetml/2006/main" count="375" uniqueCount="223">
  <si>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</si>
  <si>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</si>
  <si>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</si>
  <si>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</si>
  <si>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</si>
  <si>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</si>
  <si>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</si>
  <si>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</si>
  <si>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</si>
  <si>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</si>
  <si>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</si>
  <si>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</si>
  <si>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</si>
  <si>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</si>
  <si>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</si>
  <si>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</si>
  <si>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</si>
  <si>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</si>
  <si>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</si>
  <si>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</si>
  <si>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</si>
  <si>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</si>
  <si>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</si>
  <si>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</si>
  <si>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</si>
  <si>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</si>
  <si>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</si>
  <si>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</si>
  <si>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</si>
  <si>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</si>
  <si>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</si>
  <si>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</si>
  <si>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</si>
  <si>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</si>
  <si>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</si>
  <si>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</si>
  <si>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</si>
  <si>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</si>
  <si>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</si>
  <si>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</si>
  <si>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</si>
  <si>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</si>
  <si>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</si>
  <si>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</si>
  <si>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</si>
  <si>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</si>
  <si>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</si>
  <si>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</si>
  <si>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</si>
  <si>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</si>
  <si>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</si>
  <si>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</si>
  <si>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</si>
  <si>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</si>
  <si>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</si>
  <si>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</si>
  <si>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</si>
  <si>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</si>
  <si>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</si>
  <si>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</si>
  <si>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</si>
  <si>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</si>
  <si>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</si>
  <si>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</si>
  <si>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</si>
  <si>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</si>
  <si>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</si>
  <si>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</si>
  <si>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</si>
  <si>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</si>
  <si>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</si>
  <si>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</si>
  <si>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</si>
  <si>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</si>
  <si>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</si>
  <si>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</si>
  <si>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</si>
  <si>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</si>
  <si>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</si>
  <si>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</si>
  <si>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</si>
  <si>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</si>
  <si>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</si>
  <si>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</si>
  <si>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</si>
  <si>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</si>
  <si>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</si>
  <si>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</si>
  <si>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</si>
  <si>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</si>
  <si>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</si>
  <si>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</si>
  <si>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</si>
  <si>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</si>
  <si>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</si>
  <si>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</si>
  <si>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</si>
  <si>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</si>
  <si>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</si>
  <si>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</si>
  <si>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</si>
  <si>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</si>
  <si>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</si>
  <si>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</si>
  <si>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</si>
  <si>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</si>
  <si>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</si>
  <si>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</si>
  <si>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</si>
  <si>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</si>
  <si>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</si>
  <si>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</si>
  <si>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</si>
  <si>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</si>
  <si>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</si>
  <si>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</si>
  <si>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</si>
  <si>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</si>
  <si>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</si>
  <si>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</si>
  <si>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</si>
  <si>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</si>
  <si>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</si>
  <si>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</si>
  <si>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</si>
  <si>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</si>
  <si>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</si>
  <si>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</si>
  <si>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</si>
  <si>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</si>
  <si>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</si>
  <si>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</si>
  <si>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Municipio de León</t>
  </si>
  <si>
    <t>Correspondiente del 01 de Enero al 31 de Marzo de 2024</t>
  </si>
  <si>
    <t>Destino del Crédito</t>
  </si>
  <si>
    <t>Acreedor</t>
  </si>
  <si>
    <t>No. Contrato Crédito</t>
  </si>
  <si>
    <t>Clase del Título</t>
  </si>
  <si>
    <t>Financiamiento contratado</t>
  </si>
  <si>
    <t>Financ. Dispuesto</t>
  </si>
  <si>
    <t>Saldo en Pesos</t>
  </si>
  <si>
    <t>Tasa de Interés</t>
  </si>
  <si>
    <t>En Pesos</t>
  </si>
  <si>
    <t>Refinanciamiento</t>
  </si>
  <si>
    <t>Banco Nacional de México. S.A.</t>
  </si>
  <si>
    <t>Pagarés</t>
  </si>
  <si>
    <t xml:space="preserve"> TIIE + 0.70 </t>
  </si>
  <si>
    <t>Obra Pública Productiva</t>
  </si>
  <si>
    <t>Banco Nacional de Obras y Servicios Públicos, S.N.C.</t>
  </si>
  <si>
    <t xml:space="preserve"> TIIE + 0.85 </t>
  </si>
  <si>
    <t>Banco Mercantil del Norte, S.A.</t>
  </si>
  <si>
    <t xml:space="preserve"> TIIE + 0.68 </t>
  </si>
  <si>
    <t>BBVA México, S.A.</t>
  </si>
  <si>
    <t>N/A</t>
  </si>
  <si>
    <t>TIIE + 0.43</t>
  </si>
  <si>
    <t>TOTAL CREDITOS</t>
  </si>
  <si>
    <t>No. Total de Pagos</t>
  </si>
  <si>
    <t>Fecha de Contratación</t>
  </si>
  <si>
    <t>Fecha de Vencimiento</t>
  </si>
  <si>
    <t>Registro Estatal</t>
  </si>
  <si>
    <t>Período de Gracia</t>
  </si>
  <si>
    <t>Garantía</t>
  </si>
  <si>
    <t>Fuente de Financ.</t>
  </si>
  <si>
    <t>Núm. de Decreto Congreso / Aut.</t>
  </si>
  <si>
    <t>Fecha del Acuerdo de cada ente</t>
  </si>
  <si>
    <t>249/14</t>
  </si>
  <si>
    <t>12 Meses</t>
  </si>
  <si>
    <t xml:space="preserve">Part. Federales </t>
  </si>
  <si>
    <t>Crédito Bancario</t>
  </si>
  <si>
    <t>248/14</t>
  </si>
  <si>
    <t xml:space="preserve">24 Meses </t>
  </si>
  <si>
    <t>250/14</t>
  </si>
  <si>
    <t>Crédito                                                Bancario</t>
  </si>
  <si>
    <t>449/23</t>
  </si>
  <si>
    <t>Part. Federales</t>
  </si>
  <si>
    <t>No se cuenta con Obligaciones de Corto Plazo</t>
  </si>
  <si>
    <t>No se cuenta con convenios de Deuda Garantizada.</t>
  </si>
  <si>
    <r>
      <t xml:space="preserve">Actualmente el Municipio de León tiene contratados cuatro créditos con diferentes instituciones de crédito, por un importe total de </t>
    </r>
    <r>
      <rPr>
        <b/>
        <sz val="11"/>
        <color theme="1"/>
        <rFont val="Arial"/>
        <family val="2"/>
      </rPr>
      <t>$2,117,149,673</t>
    </r>
    <r>
      <rPr>
        <sz val="11"/>
        <color theme="1"/>
        <rFont val="Arial"/>
        <family val="2"/>
      </rPr>
      <t xml:space="preserve"> de los cuales se ha dispuesto </t>
    </r>
    <r>
      <rPr>
        <b/>
        <sz val="11"/>
        <color theme="1"/>
        <rFont val="Arial"/>
        <family val="2"/>
      </rPr>
      <t>$2,095,592,571</t>
    </r>
    <r>
      <rPr>
        <sz val="11"/>
        <color theme="1"/>
        <rFont val="Arial"/>
        <family val="2"/>
      </rPr>
      <t xml:space="preserve">, al cierre del 31 de marzo de 2024 se tiene un saldo pendiente de amortizar de </t>
    </r>
    <r>
      <rPr>
        <b/>
        <sz val="11"/>
        <color theme="1"/>
        <rFont val="Arial"/>
        <family val="2"/>
      </rPr>
      <t>$1,473</t>
    </r>
    <r>
      <rPr>
        <b/>
        <sz val="11"/>
        <color rgb="FF000000"/>
        <rFont val="Arial"/>
        <family val="2"/>
      </rPr>
      <t>,259,792</t>
    </r>
    <r>
      <rPr>
        <sz val="11"/>
        <color rgb="FF000000"/>
        <rFont val="Arial"/>
        <family val="2"/>
      </rPr>
      <t>,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la contratación fue destinada para refinanciamiento del municipio y obra pública productiva, a continuación, se detalla la ficha técnica de cada crédito:</t>
    </r>
  </si>
  <si>
    <t>117/180</t>
  </si>
  <si>
    <t>117/240</t>
  </si>
  <si>
    <t>116/240</t>
  </si>
  <si>
    <t xml:space="preserve">  4/180</t>
  </si>
  <si>
    <t>Ejercicio 2024</t>
  </si>
  <si>
    <t xml:space="preserve">Se informará solo al 31 de Diciembre del 2024. </t>
  </si>
  <si>
    <t>Se presenta a continuación el formato 4 donde se visualiza el cumplimiento al principio antes mencionado siendo mayor a cero en el devengado en sus totales.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</si>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</sst>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b/>
      <sz val="12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3" fillId="0" borderId="0"/>
    <xf numFmtId="0" fontId="14" fillId="0" borderId="0"/>
    <xf numFmtId="0" fontId="5" fillId="0" borderId="0"/>
    <xf numFmtId="43" fontId="24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indent="3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indent="4"/>
    </xf>
    <xf numFmtId="0" fontId="6" fillId="3" borderId="9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right" vertical="center"/>
    </xf>
    <xf numFmtId="0" fontId="6" fillId="3" borderId="11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centerContinuous" vertical="center"/>
    </xf>
    <xf numFmtId="0" fontId="6" fillId="3" borderId="0" xfId="2" applyFont="1" applyFill="1" applyAlignment="1">
      <alignment horizontal="centerContinuous" vertical="center"/>
    </xf>
    <xf numFmtId="0" fontId="6" fillId="3" borderId="0" xfId="2" applyFont="1" applyFill="1" applyAlignment="1">
      <alignment horizontal="right" vertical="center"/>
    </xf>
    <xf numFmtId="0" fontId="6" fillId="3" borderId="8" xfId="2" applyFont="1" applyFill="1" applyBorder="1" applyAlignment="1">
      <alignment vertical="center"/>
    </xf>
    <xf numFmtId="0" fontId="6" fillId="3" borderId="8" xfId="2" applyFont="1" applyFill="1" applyBorder="1" applyAlignment="1">
      <alignment horizontal="left" vertical="center"/>
    </xf>
    <xf numFmtId="0" fontId="6" fillId="3" borderId="14" xfId="2" applyFont="1" applyFill="1" applyBorder="1" applyAlignment="1">
      <alignment horizontal="centerContinuous" vertical="center"/>
    </xf>
    <xf numFmtId="0" fontId="6" fillId="3" borderId="15" xfId="2" applyFont="1" applyFill="1" applyBorder="1" applyAlignment="1">
      <alignment horizontal="centerContinuous" vertical="center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0" fontId="10" fillId="3" borderId="0" xfId="2" applyNumberFormat="1" applyFont="1" applyFill="1" applyAlignment="1">
      <alignment horizontal="right" vertical="center"/>
    </xf>
    <xf numFmtId="0" fontId="6" fillId="3" borderId="0" xfId="2" applyFont="1" applyFill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11" fillId="0" borderId="20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12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5" fillId="0" borderId="0" xfId="1" applyFont="1"/>
    <xf numFmtId="0" fontId="16" fillId="0" borderId="0" xfId="0" applyFont="1"/>
    <xf numFmtId="0" fontId="17" fillId="0" borderId="0" xfId="0" applyFont="1"/>
    <xf numFmtId="0" fontId="17" fillId="5" borderId="40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3" fontId="16" fillId="0" borderId="23" xfId="0" applyNumberFormat="1" applyFont="1" applyBorder="1" applyAlignment="1">
      <alignment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wrapText="1"/>
    </xf>
    <xf numFmtId="0" fontId="16" fillId="6" borderId="23" xfId="0" applyFont="1" applyFill="1" applyBorder="1"/>
    <xf numFmtId="3" fontId="17" fillId="6" borderId="23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5" fontId="16" fillId="0" borderId="23" xfId="0" applyNumberFormat="1" applyFont="1" applyBorder="1" applyAlignment="1">
      <alignment horizontal="center" vertical="center" wrapText="1"/>
    </xf>
    <xf numFmtId="3" fontId="17" fillId="6" borderId="23" xfId="0" applyNumberFormat="1" applyFont="1" applyFill="1" applyBorder="1" applyAlignment="1">
      <alignment horizontal="right" vertical="center" wrapText="1"/>
    </xf>
    <xf numFmtId="0" fontId="17" fillId="5" borderId="43" xfId="0" applyFont="1" applyFill="1" applyBorder="1" applyAlignment="1">
      <alignment horizontal="center" vertical="center" wrapText="1"/>
    </xf>
    <xf numFmtId="164" fontId="10" fillId="0" borderId="1" xfId="6" applyNumberFormat="1" applyFont="1" applyBorder="1" applyAlignment="1">
      <alignment horizontal="right" vertical="center" wrapText="1"/>
    </xf>
    <xf numFmtId="164" fontId="10" fillId="0" borderId="34" xfId="6" applyNumberFormat="1" applyFont="1" applyBorder="1" applyAlignment="1">
      <alignment horizontal="right" vertical="center" wrapText="1"/>
    </xf>
    <xf numFmtId="164" fontId="3" fillId="0" borderId="2" xfId="6" applyNumberFormat="1" applyFont="1" applyBorder="1" applyAlignment="1">
      <alignment wrapText="1"/>
    </xf>
    <xf numFmtId="164" fontId="12" fillId="0" borderId="36" xfId="6" applyNumberFormat="1" applyFont="1" applyBorder="1" applyAlignment="1">
      <alignment wrapText="1"/>
    </xf>
    <xf numFmtId="164" fontId="10" fillId="0" borderId="2" xfId="6" applyNumberFormat="1" applyFont="1" applyBorder="1" applyAlignment="1">
      <alignment horizontal="right" wrapText="1"/>
    </xf>
    <xf numFmtId="164" fontId="10" fillId="0" borderId="36" xfId="6" applyNumberFormat="1" applyFont="1" applyBorder="1" applyAlignment="1">
      <alignment horizontal="right" wrapText="1"/>
    </xf>
    <xf numFmtId="164" fontId="3" fillId="0" borderId="3" xfId="6" applyNumberFormat="1" applyFont="1" applyBorder="1" applyAlignment="1">
      <alignment wrapText="1"/>
    </xf>
    <xf numFmtId="164" fontId="12" fillId="0" borderId="17" xfId="6" applyNumberFormat="1" applyFont="1" applyBorder="1" applyAlignment="1">
      <alignment wrapText="1"/>
    </xf>
    <xf numFmtId="164" fontId="10" fillId="0" borderId="31" xfId="6" applyNumberFormat="1" applyFont="1" applyBorder="1" applyAlignment="1">
      <alignment horizontal="right" wrapText="1"/>
    </xf>
    <xf numFmtId="164" fontId="10" fillId="0" borderId="32" xfId="6" applyNumberFormat="1" applyFont="1" applyBorder="1" applyAlignment="1">
      <alignment horizontal="right" wrapText="1"/>
    </xf>
    <xf numFmtId="0" fontId="23" fillId="0" borderId="39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left" vertical="center" wrapText="1" indent="3"/>
    </xf>
    <xf numFmtId="0" fontId="2" fillId="0" borderId="2" xfId="0" applyFont="1" applyBorder="1" applyAlignment="1">
      <alignment horizontal="left" vertical="center" indent="3"/>
    </xf>
    <xf numFmtId="3" fontId="2" fillId="0" borderId="2" xfId="0" applyNumberFormat="1" applyFont="1" applyBorder="1" applyProtection="1">
      <protection locked="0"/>
    </xf>
    <xf numFmtId="0" fontId="3" fillId="0" borderId="2" xfId="0" applyFont="1" applyBorder="1" applyAlignment="1">
      <alignment horizontal="left" vertical="center" indent="6"/>
    </xf>
    <xf numFmtId="3" fontId="3" fillId="0" borderId="2" xfId="0" applyNumberFormat="1" applyFont="1" applyBorder="1" applyProtection="1">
      <protection locked="0"/>
    </xf>
    <xf numFmtId="3" fontId="3" fillId="0" borderId="2" xfId="0" applyNumberFormat="1" applyFont="1" applyBorder="1"/>
    <xf numFmtId="3" fontId="25" fillId="2" borderId="45" xfId="0" applyNumberFormat="1" applyFont="1" applyFill="1" applyBorder="1"/>
    <xf numFmtId="3" fontId="26" fillId="2" borderId="45" xfId="0" applyNumberFormat="1" applyFont="1" applyFill="1" applyBorder="1"/>
    <xf numFmtId="3" fontId="3" fillId="0" borderId="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/>
    <xf numFmtId="0" fontId="2" fillId="0" borderId="2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3"/>
    </xf>
    <xf numFmtId="4" fontId="3" fillId="0" borderId="3" xfId="0" applyNumberFormat="1" applyFont="1" applyBorder="1"/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indent="6"/>
    </xf>
    <xf numFmtId="3" fontId="3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9"/>
    </xf>
    <xf numFmtId="0" fontId="3" fillId="0" borderId="2" xfId="0" applyFont="1" applyBorder="1" applyAlignment="1">
      <alignment horizontal="left" vertical="center" indent="12"/>
    </xf>
    <xf numFmtId="4" fontId="3" fillId="0" borderId="2" xfId="0" applyNumberFormat="1" applyFont="1" applyBorder="1" applyAlignment="1">
      <alignment vertical="center"/>
    </xf>
    <xf numFmtId="4" fontId="26" fillId="2" borderId="45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Protection="1">
      <protection locked="0"/>
    </xf>
    <xf numFmtId="43" fontId="3" fillId="0" borderId="0" xfId="6" applyFont="1"/>
    <xf numFmtId="43" fontId="3" fillId="0" borderId="0" xfId="0" applyNumberFormat="1" applyFont="1"/>
    <xf numFmtId="4" fontId="3" fillId="0" borderId="0" xfId="0" applyNumberFormat="1" applyFont="1"/>
    <xf numFmtId="164" fontId="2" fillId="0" borderId="2" xfId="6" applyNumberFormat="1" applyFont="1" applyBorder="1" applyAlignment="1" applyProtection="1">
      <alignment horizontal="right" vertical="top"/>
      <protection locked="0"/>
    </xf>
    <xf numFmtId="164" fontId="3" fillId="0" borderId="2" xfId="6" applyNumberFormat="1" applyFont="1" applyBorder="1" applyAlignment="1" applyProtection="1">
      <alignment horizontal="right" vertical="top"/>
      <protection locked="0"/>
    </xf>
    <xf numFmtId="164" fontId="3" fillId="0" borderId="8" xfId="6" applyNumberFormat="1" applyFont="1" applyBorder="1" applyAlignment="1">
      <alignment horizontal="center" vertical="center"/>
    </xf>
    <xf numFmtId="164" fontId="2" fillId="0" borderId="8" xfId="6" applyNumberFormat="1" applyFont="1" applyBorder="1" applyAlignment="1">
      <alignment horizontal="right" vertical="center"/>
    </xf>
    <xf numFmtId="164" fontId="3" fillId="0" borderId="3" xfId="6" applyNumberFormat="1" applyFont="1" applyBorder="1"/>
    <xf numFmtId="0" fontId="27" fillId="0" borderId="0" xfId="3" applyFont="1"/>
    <xf numFmtId="0" fontId="3" fillId="0" borderId="3" xfId="0" applyFont="1" applyBorder="1" applyAlignment="1">
      <alignment horizontal="left" vertical="center" indent="4"/>
    </xf>
    <xf numFmtId="164" fontId="3" fillId="0" borderId="3" xfId="6" applyNumberFormat="1" applyFont="1" applyBorder="1" applyAlignment="1" applyProtection="1">
      <alignment horizontal="right" vertical="top"/>
      <protection locked="0"/>
    </xf>
    <xf numFmtId="0" fontId="3" fillId="0" borderId="12" xfId="0" applyFont="1" applyBorder="1" applyAlignment="1">
      <alignment horizontal="left" vertical="center" indent="4"/>
    </xf>
    <xf numFmtId="164" fontId="2" fillId="0" borderId="8" xfId="6" applyNumberFormat="1" applyFont="1" applyBorder="1" applyAlignment="1" applyProtection="1">
      <alignment horizontal="right" vertical="top"/>
      <protection locked="0"/>
    </xf>
    <xf numFmtId="164" fontId="3" fillId="0" borderId="8" xfId="6" applyNumberFormat="1" applyFont="1" applyBorder="1" applyAlignment="1" applyProtection="1">
      <alignment horizontal="right" vertical="top"/>
      <protection locked="0"/>
    </xf>
    <xf numFmtId="0" fontId="3" fillId="0" borderId="8" xfId="0" applyFont="1" applyBorder="1" applyAlignment="1">
      <alignment horizontal="left" vertical="center" indent="4"/>
    </xf>
    <xf numFmtId="0" fontId="3" fillId="0" borderId="1" xfId="0" applyFont="1" applyBorder="1" applyAlignment="1">
      <alignment horizontal="left" vertical="center" indent="2"/>
    </xf>
    <xf numFmtId="164" fontId="2" fillId="0" borderId="1" xfId="6" applyNumberFormat="1" applyFont="1" applyBorder="1" applyAlignment="1" applyProtection="1">
      <alignment horizontal="right" vertical="top"/>
      <protection locked="0"/>
    </xf>
    <xf numFmtId="0" fontId="3" fillId="0" borderId="8" xfId="0" applyFont="1" applyBorder="1" applyAlignment="1">
      <alignment horizontal="left" vertical="center" indent="2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 vertical="center"/>
    </xf>
    <xf numFmtId="3" fontId="16" fillId="0" borderId="44" xfId="0" applyNumberFormat="1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7" fillId="5" borderId="39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15" fontId="16" fillId="0" borderId="38" xfId="0" applyNumberFormat="1" applyFont="1" applyBorder="1" applyAlignment="1">
      <alignment horizontal="center" vertical="center" wrapText="1"/>
    </xf>
    <xf numFmtId="15" fontId="16" fillId="0" borderId="39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</cellXfs>
  <cellStyles count="8">
    <cellStyle name="Hipervínculo" xfId="1" builtinId="8"/>
    <cellStyle name="Millares" xfId="6" builtinId="3"/>
    <cellStyle name="Normal" xfId="0" builtinId="0"/>
    <cellStyle name="Normal 2" xfId="3"/>
    <cellStyle name="Normal 2 2" xfId="4"/>
    <cellStyle name="Normal 2 3" xfId="7"/>
    <cellStyle name="Normal 3" xfId="2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95250</xdr:rowOff>
    </xdr:from>
    <xdr:to>
      <xdr:col>4</xdr:col>
      <xdr:colOff>76200</xdr:colOff>
      <xdr:row>30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9525" y="3390900"/>
          <a:ext cx="73533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     _______________________________________</a:t>
          </a:r>
          <a:r>
            <a:rPr lang="es-MX" sz="1100" baseline="0"/>
            <a:t>             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 INTERINO                                                                          TESORERA MUNICIPAL</a:t>
          </a:r>
        </a:p>
        <a:p>
          <a:pPr algn="l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MTRO. JORGE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JIMÉNEZ LONA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ny.nunez/Downloads/0346_NDF_MLEO_000_2401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de Disciplina Financiera"/>
      <sheetName val="NDF-01"/>
      <sheetName val="NDF-02-d"/>
      <sheetName val="NDF-03"/>
      <sheetName val="NDF-04"/>
      <sheetName val="NDF-05"/>
      <sheetName val="NDF-06"/>
    </sheetNames>
    <sheetDataSet>
      <sheetData sheetId="0">
        <row r="1">
          <cell r="A1" t="str">
            <v>Nombre del Ente Público</v>
          </cell>
          <cell r="D1">
            <v>2024</v>
          </cell>
        </row>
        <row r="2">
          <cell r="D2" t="str">
            <v>Trimestral</v>
          </cell>
        </row>
        <row r="3">
          <cell r="D3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showGridLines="0" tabSelected="1" workbookViewId="0">
      <selection activeCell="B1" sqref="B1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4" t="s">
        <v>132</v>
      </c>
      <c r="B1" s="15"/>
      <c r="C1" s="16" t="s">
        <v>0</v>
      </c>
      <c r="D1" s="17">
        <v>2024</v>
      </c>
    </row>
    <row r="2" spans="1:4" x14ac:dyDescent="0.2">
      <c r="A2" s="18" t="s">
        <v>1</v>
      </c>
      <c r="B2" s="19"/>
      <c r="C2" s="20" t="s">
        <v>2</v>
      </c>
      <c r="D2" s="21" t="s">
        <v>3</v>
      </c>
    </row>
    <row r="3" spans="1:4" x14ac:dyDescent="0.2">
      <c r="A3" s="18" t="s">
        <v>133</v>
      </c>
      <c r="B3" s="19"/>
      <c r="C3" s="20" t="s">
        <v>4</v>
      </c>
      <c r="D3" s="22">
        <v>1</v>
      </c>
    </row>
    <row r="4" spans="1:4" x14ac:dyDescent="0.2">
      <c r="A4" s="138" t="s">
        <v>5</v>
      </c>
      <c r="B4" s="139"/>
      <c r="C4" s="23"/>
      <c r="D4" s="24"/>
    </row>
    <row r="5" spans="1:4" x14ac:dyDescent="0.2">
      <c r="A5" s="25" t="s">
        <v>6</v>
      </c>
      <c r="B5" s="26" t="s">
        <v>7</v>
      </c>
    </row>
    <row r="6" spans="1:4" x14ac:dyDescent="0.2">
      <c r="A6" s="27"/>
      <c r="B6" s="28"/>
    </row>
    <row r="7" spans="1:4" x14ac:dyDescent="0.2">
      <c r="A7" s="29"/>
      <c r="B7" s="34" t="s">
        <v>8</v>
      </c>
    </row>
    <row r="8" spans="1:4" x14ac:dyDescent="0.2">
      <c r="A8" s="29"/>
      <c r="B8" s="30"/>
    </row>
    <row r="9" spans="1:4" x14ac:dyDescent="0.2">
      <c r="A9" s="39" t="s">
        <v>9</v>
      </c>
      <c r="B9" s="31" t="s">
        <v>10</v>
      </c>
    </row>
    <row r="10" spans="1:4" x14ac:dyDescent="0.2">
      <c r="A10" s="39" t="s">
        <v>11</v>
      </c>
      <c r="B10" s="31" t="s">
        <v>12</v>
      </c>
    </row>
    <row r="11" spans="1:4" x14ac:dyDescent="0.2">
      <c r="A11" s="39" t="s">
        <v>13</v>
      </c>
      <c r="B11" s="31" t="s">
        <v>14</v>
      </c>
    </row>
    <row r="12" spans="1:4" x14ac:dyDescent="0.2">
      <c r="A12" s="39" t="s">
        <v>15</v>
      </c>
      <c r="B12" s="31" t="s">
        <v>16</v>
      </c>
    </row>
    <row r="13" spans="1:4" x14ac:dyDescent="0.2">
      <c r="A13" s="39" t="s">
        <v>17</v>
      </c>
      <c r="B13" s="31" t="s">
        <v>18</v>
      </c>
    </row>
    <row r="14" spans="1:4" x14ac:dyDescent="0.2">
      <c r="A14" s="39" t="s">
        <v>19</v>
      </c>
      <c r="B14" s="31" t="s">
        <v>20</v>
      </c>
    </row>
    <row r="15" spans="1:4" ht="12" thickBot="1" x14ac:dyDescent="0.25">
      <c r="A15" s="32"/>
      <c r="B15" s="33"/>
    </row>
  </sheetData>
  <mergeCells count="1">
    <mergeCell ref="A4:B4"/>
  </mergeCells>
  <phoneticPr fontId="8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B1" sqref="B1:D1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20.83203125" style="1" bestFit="1" customWidth="1"/>
    <col min="5" max="6" width="20" style="1" bestFit="1" customWidth="1"/>
    <col min="7" max="16384" width="12" style="1"/>
  </cols>
  <sheetData>
    <row r="1" spans="2:6" x14ac:dyDescent="0.2">
      <c r="B1" s="140" t="str">
        <f>'Notas de Disciplina Financiera'!A1</f>
        <v>Municipio de León</v>
      </c>
      <c r="C1" s="140"/>
      <c r="D1" s="140"/>
      <c r="E1" s="35" t="s">
        <v>0</v>
      </c>
      <c r="F1" s="36">
        <f>'[1]Notas de Disciplina Financiera'!D1</f>
        <v>2024</v>
      </c>
    </row>
    <row r="2" spans="2:6" x14ac:dyDescent="0.2">
      <c r="B2" s="140" t="s">
        <v>1</v>
      </c>
      <c r="C2" s="140"/>
      <c r="D2" s="140"/>
      <c r="E2" s="35" t="s">
        <v>2</v>
      </c>
      <c r="F2" s="36" t="str">
        <f>'[1]Notas de Disciplina Financiera'!D2</f>
        <v>Trimestral</v>
      </c>
    </row>
    <row r="3" spans="2:6" x14ac:dyDescent="0.2">
      <c r="B3" s="140" t="str">
        <f>+'Notas de Disciplina Financiera'!A3</f>
        <v>Correspondiente del 01 de Enero al 31 de Marzo de 2024</v>
      </c>
      <c r="C3" s="140"/>
      <c r="D3" s="140"/>
      <c r="E3" s="35" t="s">
        <v>4</v>
      </c>
      <c r="F3" s="36">
        <f>'[1]Notas de Disciplina Financiera'!D3</f>
        <v>1</v>
      </c>
    </row>
    <row r="5" spans="2:6" x14ac:dyDescent="0.2">
      <c r="B5" s="38"/>
      <c r="C5" s="38" t="s">
        <v>10</v>
      </c>
    </row>
    <row r="6" spans="2:6" ht="39.950000000000003" customHeight="1" x14ac:dyDescent="0.2">
      <c r="B6" s="38"/>
      <c r="C6" s="81" t="s">
        <v>184</v>
      </c>
    </row>
    <row r="7" spans="2:6" x14ac:dyDescent="0.2">
      <c r="C7" s="141" t="s">
        <v>185</v>
      </c>
      <c r="D7" s="142"/>
      <c r="E7" s="142"/>
      <c r="F7" s="143"/>
    </row>
    <row r="8" spans="2:6" x14ac:dyDescent="0.2">
      <c r="C8" s="82" t="str">
        <f>+'Notas de Disciplina Financiera'!A1</f>
        <v>Municipio de León</v>
      </c>
      <c r="D8" s="83"/>
      <c r="E8" s="83"/>
      <c r="F8" s="84"/>
    </row>
    <row r="9" spans="2:6" x14ac:dyDescent="0.2">
      <c r="C9" s="85" t="s">
        <v>186</v>
      </c>
      <c r="D9" s="86"/>
      <c r="E9" s="86"/>
      <c r="F9" s="87"/>
    </row>
    <row r="10" spans="2:6" x14ac:dyDescent="0.2">
      <c r="C10" s="85" t="str">
        <f>+'Notas de Disciplina Financiera'!A3</f>
        <v>Correspondiente del 01 de Enero al 31 de Marzo de 2024</v>
      </c>
      <c r="D10" s="86"/>
      <c r="E10" s="86"/>
      <c r="F10" s="87"/>
    </row>
    <row r="11" spans="2:6" x14ac:dyDescent="0.2">
      <c r="C11" s="88" t="s">
        <v>26</v>
      </c>
      <c r="D11" s="89"/>
      <c r="E11" s="89"/>
      <c r="F11" s="90"/>
    </row>
    <row r="13" spans="2:6" ht="22.5" x14ac:dyDescent="0.2">
      <c r="C13" s="91" t="s">
        <v>28</v>
      </c>
      <c r="D13" s="2" t="s">
        <v>187</v>
      </c>
      <c r="E13" s="2" t="s">
        <v>115</v>
      </c>
      <c r="F13" s="2" t="s">
        <v>188</v>
      </c>
    </row>
    <row r="14" spans="2:6" x14ac:dyDescent="0.2">
      <c r="C14" s="92" t="s">
        <v>189</v>
      </c>
      <c r="D14" s="93">
        <f>SUM(D15:D17)</f>
        <v>11821727193</v>
      </c>
      <c r="E14" s="93">
        <f>SUM(E15:E17)</f>
        <v>3596704462.6900001</v>
      </c>
      <c r="F14" s="93">
        <f>SUM(F15:F17)</f>
        <v>3597289947.1399999</v>
      </c>
    </row>
    <row r="15" spans="2:6" x14ac:dyDescent="0.2">
      <c r="C15" s="94" t="s">
        <v>190</v>
      </c>
      <c r="D15" s="95">
        <v>6506185224</v>
      </c>
      <c r="E15" s="95">
        <v>2512554971.02</v>
      </c>
      <c r="F15" s="95">
        <v>2513140455.4699998</v>
      </c>
    </row>
    <row r="16" spans="2:6" x14ac:dyDescent="0.2">
      <c r="C16" s="94" t="s">
        <v>191</v>
      </c>
      <c r="D16" s="95">
        <v>2183923294</v>
      </c>
      <c r="E16" s="95">
        <v>583321061.41999996</v>
      </c>
      <c r="F16" s="95">
        <v>583321061.41999996</v>
      </c>
    </row>
    <row r="17" spans="3:6" x14ac:dyDescent="0.2">
      <c r="C17" s="94" t="s">
        <v>192</v>
      </c>
      <c r="D17" s="95">
        <f>D50</f>
        <v>3131618675</v>
      </c>
      <c r="E17" s="95">
        <f>E50</f>
        <v>500828430.25</v>
      </c>
      <c r="F17" s="95">
        <f>F50</f>
        <v>500828430.25</v>
      </c>
    </row>
    <row r="18" spans="3:6" x14ac:dyDescent="0.2">
      <c r="C18" s="5"/>
      <c r="D18" s="96"/>
      <c r="E18" s="96"/>
      <c r="F18" s="96"/>
    </row>
    <row r="19" spans="3:6" x14ac:dyDescent="0.2">
      <c r="C19" s="92" t="s">
        <v>193</v>
      </c>
      <c r="D19" s="93">
        <f>D20+D21</f>
        <v>11821727193</v>
      </c>
      <c r="E19" s="93">
        <f>E20+E21</f>
        <v>1255007356.1800003</v>
      </c>
      <c r="F19" s="93">
        <f>F20+F21</f>
        <v>1092069746.5599999</v>
      </c>
    </row>
    <row r="20" spans="3:6" x14ac:dyDescent="0.2">
      <c r="C20" s="94" t="s">
        <v>194</v>
      </c>
      <c r="D20" s="95">
        <v>9563871656</v>
      </c>
      <c r="E20" s="95">
        <v>1090448501.5100002</v>
      </c>
      <c r="F20" s="95">
        <v>958322268.45000005</v>
      </c>
    </row>
    <row r="21" spans="3:6" x14ac:dyDescent="0.2">
      <c r="C21" s="94" t="s">
        <v>195</v>
      </c>
      <c r="D21" s="95">
        <v>2257855537</v>
      </c>
      <c r="E21" s="95">
        <v>164558854.66999996</v>
      </c>
      <c r="F21" s="95">
        <v>133747478.11</v>
      </c>
    </row>
    <row r="22" spans="3:6" x14ac:dyDescent="0.2">
      <c r="C22" s="5"/>
      <c r="D22" s="96"/>
      <c r="E22" s="96"/>
      <c r="F22" s="96"/>
    </row>
    <row r="23" spans="3:6" x14ac:dyDescent="0.2">
      <c r="C23" s="92" t="s">
        <v>196</v>
      </c>
      <c r="D23" s="97">
        <v>0</v>
      </c>
      <c r="E23" s="93">
        <f>E24+E25</f>
        <v>542892116.6500001</v>
      </c>
      <c r="F23" s="93">
        <f>F24+F25</f>
        <v>476819773.17000014</v>
      </c>
    </row>
    <row r="24" spans="3:6" x14ac:dyDescent="0.2">
      <c r="C24" s="94" t="s">
        <v>197</v>
      </c>
      <c r="D24" s="98">
        <v>0</v>
      </c>
      <c r="E24" s="99">
        <v>377343995.60000002</v>
      </c>
      <c r="F24" s="99">
        <v>315065636.48000014</v>
      </c>
    </row>
    <row r="25" spans="3:6" x14ac:dyDescent="0.2">
      <c r="C25" s="94" t="s">
        <v>198</v>
      </c>
      <c r="D25" s="98">
        <v>0</v>
      </c>
      <c r="E25" s="99">
        <v>165548121.05000001</v>
      </c>
      <c r="F25" s="99">
        <v>161754136.69</v>
      </c>
    </row>
    <row r="26" spans="3:6" x14ac:dyDescent="0.2">
      <c r="C26" s="5"/>
      <c r="D26" s="96"/>
      <c r="E26" s="96"/>
      <c r="F26" s="96"/>
    </row>
    <row r="27" spans="3:6" x14ac:dyDescent="0.2">
      <c r="C27" s="92" t="s">
        <v>199</v>
      </c>
      <c r="D27" s="93">
        <f>D14-D19+D23</f>
        <v>0</v>
      </c>
      <c r="E27" s="93">
        <f>E14-E19+E23</f>
        <v>2884589223.1599998</v>
      </c>
      <c r="F27" s="93">
        <f>F14-F19+F23</f>
        <v>2982039973.75</v>
      </c>
    </row>
    <row r="28" spans="3:6" x14ac:dyDescent="0.2">
      <c r="C28" s="92"/>
      <c r="D28" s="96"/>
      <c r="E28" s="96"/>
      <c r="F28" s="96"/>
    </row>
    <row r="29" spans="3:6" x14ac:dyDescent="0.2">
      <c r="C29" s="92" t="s">
        <v>200</v>
      </c>
      <c r="D29" s="93">
        <f>D27-D17</f>
        <v>-3131618675</v>
      </c>
      <c r="E29" s="93">
        <f>E27-E17</f>
        <v>2383760792.9099998</v>
      </c>
      <c r="F29" s="93">
        <f>F27-F17</f>
        <v>2481211543.5</v>
      </c>
    </row>
    <row r="30" spans="3:6" x14ac:dyDescent="0.2">
      <c r="C30" s="92"/>
      <c r="D30" s="100"/>
      <c r="E30" s="100"/>
      <c r="F30" s="100"/>
    </row>
    <row r="31" spans="3:6" ht="22.5" x14ac:dyDescent="0.2">
      <c r="C31" s="101" t="s">
        <v>201</v>
      </c>
      <c r="D31" s="93">
        <f>D29-D23</f>
        <v>-3131618675</v>
      </c>
      <c r="E31" s="93">
        <f>E29-E23</f>
        <v>1840868676.2599998</v>
      </c>
      <c r="F31" s="93">
        <f>F29-F23</f>
        <v>2004391770.3299999</v>
      </c>
    </row>
    <row r="32" spans="3:6" x14ac:dyDescent="0.2">
      <c r="C32" s="102"/>
      <c r="D32" s="103"/>
      <c r="E32" s="103"/>
      <c r="F32" s="103"/>
    </row>
    <row r="33" spans="3:6" x14ac:dyDescent="0.2">
      <c r="C33" s="104"/>
    </row>
    <row r="34" spans="3:6" x14ac:dyDescent="0.2">
      <c r="C34" s="91" t="s">
        <v>114</v>
      </c>
      <c r="D34" s="2" t="s">
        <v>202</v>
      </c>
      <c r="E34" s="2" t="s">
        <v>115</v>
      </c>
      <c r="F34" s="2" t="s">
        <v>116</v>
      </c>
    </row>
    <row r="35" spans="3:6" x14ac:dyDescent="0.2">
      <c r="C35" s="92" t="s">
        <v>203</v>
      </c>
      <c r="D35" s="105">
        <f>D36+D37</f>
        <v>158338510</v>
      </c>
      <c r="E35" s="105">
        <f>E36+E37</f>
        <v>32019269.52</v>
      </c>
      <c r="F35" s="105">
        <f>F36+F37</f>
        <v>32019269.52</v>
      </c>
    </row>
    <row r="36" spans="3:6" x14ac:dyDescent="0.2">
      <c r="C36" s="94" t="s">
        <v>204</v>
      </c>
      <c r="D36" s="99">
        <v>0</v>
      </c>
      <c r="E36" s="99">
        <v>0</v>
      </c>
      <c r="F36" s="99">
        <v>0</v>
      </c>
    </row>
    <row r="37" spans="3:6" x14ac:dyDescent="0.2">
      <c r="C37" s="94" t="s">
        <v>205</v>
      </c>
      <c r="D37" s="99">
        <v>158338510</v>
      </c>
      <c r="E37" s="99">
        <v>32019269.52</v>
      </c>
      <c r="F37" s="99">
        <v>32019269.52</v>
      </c>
    </row>
    <row r="38" spans="3:6" x14ac:dyDescent="0.2">
      <c r="C38" s="106"/>
      <c r="D38" s="107"/>
      <c r="E38" s="107"/>
      <c r="F38" s="107"/>
    </row>
    <row r="39" spans="3:6" x14ac:dyDescent="0.2">
      <c r="C39" s="92" t="s">
        <v>206</v>
      </c>
      <c r="D39" s="105">
        <f>D31+D35</f>
        <v>-2973280165</v>
      </c>
      <c r="E39" s="105">
        <f>E31+E35</f>
        <v>1872887945.7799997</v>
      </c>
      <c r="F39" s="105">
        <f>F31+F35</f>
        <v>2036411039.8499999</v>
      </c>
    </row>
    <row r="40" spans="3:6" x14ac:dyDescent="0.2">
      <c r="C40" s="7"/>
      <c r="D40" s="108"/>
      <c r="E40" s="108"/>
      <c r="F40" s="108"/>
    </row>
    <row r="41" spans="3:6" x14ac:dyDescent="0.2">
      <c r="C41" s="104"/>
    </row>
    <row r="42" spans="3:6" ht="22.5" x14ac:dyDescent="0.2">
      <c r="C42" s="91" t="s">
        <v>114</v>
      </c>
      <c r="D42" s="2" t="s">
        <v>207</v>
      </c>
      <c r="E42" s="2" t="s">
        <v>115</v>
      </c>
      <c r="F42" s="2" t="s">
        <v>188</v>
      </c>
    </row>
    <row r="43" spans="3:6" x14ac:dyDescent="0.2">
      <c r="C43" s="92" t="s">
        <v>208</v>
      </c>
      <c r="D43" s="105">
        <f>D44+D45</f>
        <v>3267238311</v>
      </c>
      <c r="E43" s="105">
        <f>E44+E45</f>
        <v>524187279.00999999</v>
      </c>
      <c r="F43" s="105">
        <f>F44+F45</f>
        <v>524187279.00999999</v>
      </c>
    </row>
    <row r="44" spans="3:6" x14ac:dyDescent="0.2">
      <c r="C44" s="94" t="s">
        <v>209</v>
      </c>
      <c r="D44" s="99">
        <v>3057686432</v>
      </c>
      <c r="E44" s="99">
        <v>524187279.00999999</v>
      </c>
      <c r="F44" s="99">
        <v>524187279.00999999</v>
      </c>
    </row>
    <row r="45" spans="3:6" x14ac:dyDescent="0.2">
      <c r="C45" s="94" t="s">
        <v>210</v>
      </c>
      <c r="D45" s="99">
        <v>209551879</v>
      </c>
      <c r="E45" s="99">
        <v>0</v>
      </c>
      <c r="F45" s="99">
        <v>0</v>
      </c>
    </row>
    <row r="46" spans="3:6" x14ac:dyDescent="0.2">
      <c r="C46" s="92" t="s">
        <v>211</v>
      </c>
      <c r="D46" s="105">
        <f>D47+D48</f>
        <v>135619636</v>
      </c>
      <c r="E46" s="105">
        <f>E47+E48</f>
        <v>23358848.760000002</v>
      </c>
      <c r="F46" s="105">
        <f>F47+F48</f>
        <v>23358848.760000002</v>
      </c>
    </row>
    <row r="47" spans="3:6" x14ac:dyDescent="0.2">
      <c r="C47" s="94" t="s">
        <v>212</v>
      </c>
      <c r="D47" s="99">
        <v>0</v>
      </c>
      <c r="E47" s="99">
        <v>0</v>
      </c>
      <c r="F47" s="99">
        <v>0</v>
      </c>
    </row>
    <row r="48" spans="3:6" x14ac:dyDescent="0.2">
      <c r="C48" s="94" t="s">
        <v>213</v>
      </c>
      <c r="D48" s="99">
        <v>135619636</v>
      </c>
      <c r="E48" s="99">
        <v>23358848.760000002</v>
      </c>
      <c r="F48" s="99">
        <v>23358848.760000002</v>
      </c>
    </row>
    <row r="49" spans="3:6" x14ac:dyDescent="0.2">
      <c r="C49" s="106"/>
      <c r="D49" s="107"/>
      <c r="E49" s="107"/>
      <c r="F49" s="107"/>
    </row>
    <row r="50" spans="3:6" x14ac:dyDescent="0.2">
      <c r="C50" s="92" t="s">
        <v>214</v>
      </c>
      <c r="D50" s="105">
        <f>D43-D46</f>
        <v>3131618675</v>
      </c>
      <c r="E50" s="105">
        <f>E43-E46</f>
        <v>500828430.25</v>
      </c>
      <c r="F50" s="105">
        <f>F43-F46</f>
        <v>500828430.25</v>
      </c>
    </row>
    <row r="51" spans="3:6" x14ac:dyDescent="0.2">
      <c r="C51" s="109"/>
      <c r="D51" s="108"/>
      <c r="E51" s="108"/>
      <c r="F51" s="108"/>
    </row>
    <row r="53" spans="3:6" ht="22.5" x14ac:dyDescent="0.2">
      <c r="C53" s="91" t="s">
        <v>114</v>
      </c>
      <c r="D53" s="2" t="s">
        <v>207</v>
      </c>
      <c r="E53" s="2" t="s">
        <v>115</v>
      </c>
      <c r="F53" s="2" t="s">
        <v>188</v>
      </c>
    </row>
    <row r="54" spans="3:6" x14ac:dyDescent="0.2">
      <c r="C54" s="110" t="s">
        <v>215</v>
      </c>
      <c r="D54" s="111">
        <f>D15</f>
        <v>6506185224</v>
      </c>
      <c r="E54" s="111">
        <f>E15</f>
        <v>2512554971.02</v>
      </c>
      <c r="F54" s="111">
        <f>F15</f>
        <v>2513140455.4699998</v>
      </c>
    </row>
    <row r="55" spans="3:6" ht="22.5" x14ac:dyDescent="0.2">
      <c r="C55" s="112" t="s">
        <v>216</v>
      </c>
      <c r="D55" s="105">
        <f>D56-D57</f>
        <v>3057686432</v>
      </c>
      <c r="E55" s="105">
        <f>E56-E57</f>
        <v>524187279.00999999</v>
      </c>
      <c r="F55" s="105">
        <f>F56-F57</f>
        <v>0</v>
      </c>
    </row>
    <row r="56" spans="3:6" x14ac:dyDescent="0.2">
      <c r="C56" s="113" t="s">
        <v>209</v>
      </c>
      <c r="D56" s="99">
        <f>D44</f>
        <v>3057686432</v>
      </c>
      <c r="E56" s="99">
        <f>E44</f>
        <v>524187279.00999999</v>
      </c>
      <c r="F56" s="99">
        <v>0</v>
      </c>
    </row>
    <row r="57" spans="3:6" x14ac:dyDescent="0.2">
      <c r="C57" s="113" t="s">
        <v>212</v>
      </c>
      <c r="D57" s="99">
        <f>D47</f>
        <v>0</v>
      </c>
      <c r="E57" s="99">
        <f>E47</f>
        <v>0</v>
      </c>
      <c r="F57" s="99">
        <v>0</v>
      </c>
    </row>
    <row r="58" spans="3:6" x14ac:dyDescent="0.2">
      <c r="C58" s="106"/>
      <c r="D58" s="107"/>
      <c r="E58" s="107"/>
      <c r="F58" s="107"/>
    </row>
    <row r="59" spans="3:6" x14ac:dyDescent="0.2">
      <c r="C59" s="94" t="s">
        <v>194</v>
      </c>
      <c r="D59" s="99">
        <f>D20</f>
        <v>9563871656</v>
      </c>
      <c r="E59" s="99">
        <f>E20</f>
        <v>1090448501.5100002</v>
      </c>
      <c r="F59" s="99">
        <f>F20</f>
        <v>958322268.45000005</v>
      </c>
    </row>
    <row r="60" spans="3:6" x14ac:dyDescent="0.2">
      <c r="C60" s="106"/>
      <c r="D60" s="114"/>
      <c r="E60" s="114"/>
      <c r="F60" s="114"/>
    </row>
    <row r="61" spans="3:6" x14ac:dyDescent="0.2">
      <c r="C61" s="94" t="s">
        <v>197</v>
      </c>
      <c r="D61" s="115">
        <v>0</v>
      </c>
      <c r="E61" s="99">
        <f>E24</f>
        <v>377343995.60000002</v>
      </c>
      <c r="F61" s="99">
        <f>F24</f>
        <v>315065636.48000014</v>
      </c>
    </row>
    <row r="62" spans="3:6" x14ac:dyDescent="0.2">
      <c r="C62" s="106"/>
      <c r="D62" s="114"/>
      <c r="E62" s="114"/>
      <c r="F62" s="114"/>
    </row>
    <row r="63" spans="3:6" x14ac:dyDescent="0.2">
      <c r="C63" s="101" t="s">
        <v>217</v>
      </c>
      <c r="D63" s="105">
        <f>D54+D55-D59+D61</f>
        <v>0</v>
      </c>
      <c r="E63" s="105">
        <f>E54+E55-E59+E61</f>
        <v>2323637744.1199994</v>
      </c>
      <c r="F63" s="105">
        <f>F54+F55-F59+F61</f>
        <v>1869883823.5</v>
      </c>
    </row>
    <row r="64" spans="3:6" x14ac:dyDescent="0.2">
      <c r="C64" s="116"/>
      <c r="D64" s="117"/>
      <c r="E64" s="117"/>
      <c r="F64" s="117"/>
    </row>
    <row r="65" spans="3:6" ht="22.5" x14ac:dyDescent="0.2">
      <c r="C65" s="101" t="s">
        <v>218</v>
      </c>
      <c r="D65" s="118">
        <f>D63-D55</f>
        <v>-3057686432</v>
      </c>
      <c r="E65" s="118">
        <f>E63-E55</f>
        <v>1799450465.1099994</v>
      </c>
      <c r="F65" s="118">
        <f>F63-F55</f>
        <v>1869883823.5</v>
      </c>
    </row>
    <row r="66" spans="3:6" x14ac:dyDescent="0.2">
      <c r="C66" s="7"/>
      <c r="D66" s="108"/>
      <c r="E66" s="108"/>
      <c r="F66" s="108"/>
    </row>
    <row r="68" spans="3:6" ht="22.5" x14ac:dyDescent="0.2">
      <c r="C68" s="91" t="s">
        <v>114</v>
      </c>
      <c r="D68" s="2" t="s">
        <v>207</v>
      </c>
      <c r="E68" s="2" t="s">
        <v>115</v>
      </c>
      <c r="F68" s="2" t="s">
        <v>188</v>
      </c>
    </row>
    <row r="69" spans="3:6" x14ac:dyDescent="0.2">
      <c r="C69" s="110" t="s">
        <v>191</v>
      </c>
      <c r="D69" s="119">
        <f>D16</f>
        <v>2183923294</v>
      </c>
      <c r="E69" s="119">
        <f>E16</f>
        <v>583321061.41999996</v>
      </c>
      <c r="F69" s="119">
        <f>F16</f>
        <v>583321061.41999996</v>
      </c>
    </row>
    <row r="70" spans="3:6" ht="22.5" x14ac:dyDescent="0.2">
      <c r="C70" s="112" t="s">
        <v>219</v>
      </c>
      <c r="D70" s="93">
        <f>D71-D72</f>
        <v>73932243</v>
      </c>
      <c r="E70" s="93">
        <f>E71-E72</f>
        <v>-23358848.760000002</v>
      </c>
      <c r="F70" s="93">
        <f>F71-F72</f>
        <v>-23358848.760000002</v>
      </c>
    </row>
    <row r="71" spans="3:6" x14ac:dyDescent="0.2">
      <c r="C71" s="113" t="s">
        <v>210</v>
      </c>
      <c r="D71" s="95">
        <f>D45</f>
        <v>209551879</v>
      </c>
      <c r="E71" s="95">
        <f>E45</f>
        <v>0</v>
      </c>
      <c r="F71" s="95">
        <f>F45</f>
        <v>0</v>
      </c>
    </row>
    <row r="72" spans="3:6" x14ac:dyDescent="0.2">
      <c r="C72" s="113" t="s">
        <v>213</v>
      </c>
      <c r="D72" s="95">
        <f>D48</f>
        <v>135619636</v>
      </c>
      <c r="E72" s="95">
        <f>E48</f>
        <v>23358848.760000002</v>
      </c>
      <c r="F72" s="95">
        <f>F48</f>
        <v>23358848.760000002</v>
      </c>
    </row>
    <row r="73" spans="3:6" x14ac:dyDescent="0.2">
      <c r="C73" s="106"/>
      <c r="D73" s="96"/>
      <c r="E73" s="96"/>
      <c r="F73" s="96"/>
    </row>
    <row r="74" spans="3:6" x14ac:dyDescent="0.2">
      <c r="C74" s="94" t="s">
        <v>220</v>
      </c>
      <c r="D74" s="95">
        <f>D21</f>
        <v>2257855537</v>
      </c>
      <c r="E74" s="95">
        <f>E21</f>
        <v>164558854.66999996</v>
      </c>
      <c r="F74" s="95">
        <f>F21</f>
        <v>133747478.11</v>
      </c>
    </row>
    <row r="75" spans="3:6" x14ac:dyDescent="0.2">
      <c r="C75" s="106"/>
      <c r="D75" s="96"/>
      <c r="E75" s="96"/>
      <c r="F75" s="96"/>
    </row>
    <row r="76" spans="3:6" x14ac:dyDescent="0.2">
      <c r="C76" s="94" t="s">
        <v>198</v>
      </c>
      <c r="D76" s="98">
        <v>0</v>
      </c>
      <c r="E76" s="95">
        <f>E25</f>
        <v>165548121.05000001</v>
      </c>
      <c r="F76" s="95">
        <f>F25</f>
        <v>161754136.69</v>
      </c>
    </row>
    <row r="77" spans="3:6" x14ac:dyDescent="0.2">
      <c r="C77" s="106"/>
      <c r="D77" s="96"/>
      <c r="E77" s="96"/>
      <c r="F77" s="96"/>
    </row>
    <row r="78" spans="3:6" x14ac:dyDescent="0.2">
      <c r="C78" s="101" t="s">
        <v>221</v>
      </c>
      <c r="D78" s="93">
        <f>D69+D70-D74+D76</f>
        <v>0</v>
      </c>
      <c r="E78" s="93">
        <f>E69+E70-E74+E76</f>
        <v>560951479.03999996</v>
      </c>
      <c r="F78" s="93">
        <f>F69+F70-F74+F76</f>
        <v>587968871.24000001</v>
      </c>
    </row>
    <row r="79" spans="3:6" x14ac:dyDescent="0.2">
      <c r="C79" s="106"/>
      <c r="D79" s="96"/>
      <c r="E79" s="96"/>
      <c r="F79" s="96"/>
    </row>
    <row r="80" spans="3:6" ht="22.5" x14ac:dyDescent="0.2">
      <c r="C80" s="101" t="s">
        <v>222</v>
      </c>
      <c r="D80" s="93">
        <f>D78-D70</f>
        <v>-73932243</v>
      </c>
      <c r="E80" s="93">
        <f>E78-E70</f>
        <v>584310327.79999995</v>
      </c>
      <c r="F80" s="93">
        <f>F78-F70</f>
        <v>611327720</v>
      </c>
    </row>
    <row r="81" spans="1:6" x14ac:dyDescent="0.2">
      <c r="C81" s="7"/>
      <c r="D81" s="103"/>
      <c r="E81" s="103"/>
      <c r="F81" s="103"/>
    </row>
    <row r="85" spans="1:6" x14ac:dyDescent="0.2">
      <c r="B85" s="1" t="s">
        <v>21</v>
      </c>
    </row>
    <row r="86" spans="1:6" x14ac:dyDescent="0.2">
      <c r="B86" s="40" t="s">
        <v>22</v>
      </c>
    </row>
    <row r="87" spans="1:6" x14ac:dyDescent="0.2">
      <c r="A87" s="37"/>
    </row>
  </sheetData>
  <mergeCells count="4">
    <mergeCell ref="B1:D1"/>
    <mergeCell ref="B2:D2"/>
    <mergeCell ref="B3:D3"/>
    <mergeCell ref="C7:F7"/>
  </mergeCells>
  <dataValidations count="1">
    <dataValidation type="decimal" allowBlank="1" showInputMessage="1" showErrorMessage="1" sqref="D54:F65 D69:F80 D35:F39 D43:F50 D14:F31">
      <formula1>-1.79769313486231E+100</formula1>
      <formula2>1.79769313486231E+100</formula2>
    </dataValidation>
  </dataValidation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showGridLines="0" zoomScaleNormal="100" workbookViewId="0">
      <selection activeCell="B1" sqref="B1:D1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.1640625" style="1" bestFit="1" customWidth="1"/>
    <col min="4" max="4" width="16.6640625" style="1" bestFit="1" customWidth="1"/>
    <col min="5" max="5" width="13.33203125" style="1" customWidth="1"/>
    <col min="6" max="6" width="15" style="1" customWidth="1"/>
    <col min="7" max="7" width="14.6640625" style="1" customWidth="1"/>
    <col min="8" max="8" width="16.6640625" style="1" bestFit="1" customWidth="1"/>
    <col min="9" max="9" width="18.1640625" style="1" bestFit="1" customWidth="1"/>
    <col min="10" max="10" width="17" style="120" bestFit="1" customWidth="1"/>
    <col min="11" max="11" width="15.83203125" style="1" bestFit="1" customWidth="1"/>
    <col min="12" max="16384" width="12" style="1"/>
  </cols>
  <sheetData>
    <row r="1" spans="1:11" x14ac:dyDescent="0.2">
      <c r="B1" s="140" t="str">
        <f>+'Notas de Disciplina Financiera'!A1</f>
        <v>Municipio de León</v>
      </c>
      <c r="C1" s="140"/>
      <c r="D1" s="140"/>
      <c r="E1" s="35" t="s">
        <v>0</v>
      </c>
      <c r="F1" s="36">
        <f>'[1]Notas de Disciplina Financiera'!D1</f>
        <v>2024</v>
      </c>
    </row>
    <row r="2" spans="1:11" x14ac:dyDescent="0.2">
      <c r="B2" s="140" t="s">
        <v>1</v>
      </c>
      <c r="C2" s="140"/>
      <c r="D2" s="140"/>
      <c r="E2" s="35" t="s">
        <v>2</v>
      </c>
      <c r="F2" s="36" t="str">
        <f>'[1]Notas de Disciplina Financiera'!D2</f>
        <v>Trimestral</v>
      </c>
    </row>
    <row r="3" spans="1:11" x14ac:dyDescent="0.2">
      <c r="B3" s="140" t="str">
        <f>+'Notas de Disciplina Financiera'!A3</f>
        <v>Correspondiente del 01 de Enero al 31 de Marzo de 2024</v>
      </c>
      <c r="C3" s="140"/>
      <c r="D3" s="140"/>
      <c r="E3" s="35" t="s">
        <v>4</v>
      </c>
      <c r="F3" s="36">
        <f>'[1]Notas de Disciplina Financiera'!D3</f>
        <v>1</v>
      </c>
    </row>
    <row r="5" spans="1:11" x14ac:dyDescent="0.2">
      <c r="B5" s="38" t="s">
        <v>23</v>
      </c>
    </row>
    <row r="6" spans="1:11" x14ac:dyDescent="0.2">
      <c r="B6" s="149" t="str">
        <f>B1</f>
        <v>Municipio de León</v>
      </c>
      <c r="C6" s="149"/>
      <c r="D6" s="149"/>
      <c r="E6" s="149"/>
      <c r="F6" s="149"/>
      <c r="G6" s="149"/>
      <c r="H6" s="149"/>
      <c r="I6" s="149"/>
    </row>
    <row r="7" spans="1:11" x14ac:dyDescent="0.2">
      <c r="B7" s="144" t="s">
        <v>24</v>
      </c>
      <c r="C7" s="144"/>
      <c r="D7" s="144"/>
      <c r="E7" s="144"/>
      <c r="F7" s="144"/>
      <c r="G7" s="144"/>
      <c r="H7" s="144"/>
      <c r="I7" s="144"/>
    </row>
    <row r="8" spans="1:11" x14ac:dyDescent="0.2">
      <c r="B8" s="144" t="s">
        <v>25</v>
      </c>
      <c r="C8" s="144"/>
      <c r="D8" s="144"/>
      <c r="E8" s="144"/>
      <c r="F8" s="144"/>
      <c r="G8" s="144"/>
      <c r="H8" s="144"/>
      <c r="I8" s="144"/>
    </row>
    <row r="9" spans="1:11" x14ac:dyDescent="0.2">
      <c r="B9" s="144" t="str">
        <f>B3</f>
        <v>Correspondiente del 01 de Enero al 31 de Marzo de 2024</v>
      </c>
      <c r="C9" s="144"/>
      <c r="D9" s="144"/>
      <c r="E9" s="144"/>
      <c r="F9" s="144"/>
      <c r="G9" s="144"/>
      <c r="H9" s="144"/>
      <c r="I9" s="144"/>
    </row>
    <row r="10" spans="1:11" x14ac:dyDescent="0.2">
      <c r="B10" s="145" t="s">
        <v>26</v>
      </c>
      <c r="C10" s="145"/>
      <c r="D10" s="145"/>
      <c r="E10" s="145"/>
      <c r="F10" s="145"/>
      <c r="G10" s="145"/>
      <c r="H10" s="145"/>
      <c r="I10" s="145"/>
    </row>
    <row r="11" spans="1:11" x14ac:dyDescent="0.2">
      <c r="B11" s="4"/>
      <c r="C11" s="4"/>
      <c r="D11" s="146" t="s">
        <v>27</v>
      </c>
      <c r="E11" s="147"/>
      <c r="F11" s="147"/>
      <c r="G11" s="147"/>
      <c r="H11" s="148"/>
      <c r="I11" s="4"/>
    </row>
    <row r="12" spans="1:11" ht="56.25" customHeight="1" x14ac:dyDescent="0.2">
      <c r="B12" s="3" t="s">
        <v>28</v>
      </c>
      <c r="C12" s="3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2" t="s">
        <v>34</v>
      </c>
      <c r="I12" s="3" t="s">
        <v>35</v>
      </c>
    </row>
    <row r="13" spans="1:11" x14ac:dyDescent="0.2">
      <c r="A13" s="37"/>
      <c r="B13" s="8" t="s">
        <v>36</v>
      </c>
      <c r="C13" s="123">
        <f>C14+C22+C32+C42+C52+C62+C66+C74+C78</f>
        <v>6441894870.7600002</v>
      </c>
      <c r="D13" s="123">
        <f t="shared" ref="D13:I13" si="0">D14+D22+D32+D42+D52+D62+D66+D74+D78</f>
        <v>3121976786.3897982</v>
      </c>
      <c r="E13" s="123">
        <f t="shared" si="0"/>
        <v>0</v>
      </c>
      <c r="F13" s="123">
        <f t="shared" si="0"/>
        <v>375651651.42400193</v>
      </c>
      <c r="G13" s="123">
        <f t="shared" si="0"/>
        <v>-375651651.4138</v>
      </c>
      <c r="H13" s="123">
        <f t="shared" si="0"/>
        <v>3121976786.4000001</v>
      </c>
      <c r="I13" s="123">
        <f t="shared" si="0"/>
        <v>9563871657.1599998</v>
      </c>
    </row>
    <row r="14" spans="1:11" x14ac:dyDescent="0.2">
      <c r="B14" s="12" t="s">
        <v>37</v>
      </c>
      <c r="C14" s="123">
        <f>SUM(C15:C21)</f>
        <v>3056390983.1199999</v>
      </c>
      <c r="D14" s="123">
        <f t="shared" ref="D14:I14" si="1">SUM(D15:D21)</f>
        <v>0</v>
      </c>
      <c r="E14" s="123">
        <f t="shared" si="1"/>
        <v>0</v>
      </c>
      <c r="F14" s="123">
        <f t="shared" si="1"/>
        <v>97438731.790000007</v>
      </c>
      <c r="G14" s="123">
        <f t="shared" si="1"/>
        <v>-97438731.789999992</v>
      </c>
      <c r="H14" s="123">
        <f t="shared" si="1"/>
        <v>2.9802322387695313E-8</v>
      </c>
      <c r="I14" s="123">
        <f t="shared" si="1"/>
        <v>3056390983.1199999</v>
      </c>
    </row>
    <row r="15" spans="1:11" x14ac:dyDescent="0.2">
      <c r="B15" s="11" t="s">
        <v>38</v>
      </c>
      <c r="C15" s="124">
        <v>1468998160.4400003</v>
      </c>
      <c r="D15" s="124">
        <v>0</v>
      </c>
      <c r="E15" s="124">
        <v>0</v>
      </c>
      <c r="F15" s="124">
        <v>0</v>
      </c>
      <c r="G15" s="124">
        <v>-78267685.579999983</v>
      </c>
      <c r="H15" s="124">
        <f>SUM(D15:G15)</f>
        <v>-78267685.579999983</v>
      </c>
      <c r="I15" s="124">
        <f>C15+H15</f>
        <v>1390730474.8600004</v>
      </c>
      <c r="K15" s="121"/>
    </row>
    <row r="16" spans="1:11" x14ac:dyDescent="0.2">
      <c r="B16" s="11" t="s">
        <v>39</v>
      </c>
      <c r="C16" s="124">
        <v>21000000</v>
      </c>
      <c r="D16" s="124">
        <v>0</v>
      </c>
      <c r="E16" s="124">
        <v>0</v>
      </c>
      <c r="F16" s="124">
        <v>2839162.77</v>
      </c>
      <c r="G16" s="124">
        <v>0</v>
      </c>
      <c r="H16" s="124">
        <f t="shared" ref="H16:H79" si="2">SUM(D16:G16)</f>
        <v>2839162.77</v>
      </c>
      <c r="I16" s="124">
        <f t="shared" ref="I16:I21" si="3">C16+H16</f>
        <v>23839162.77</v>
      </c>
      <c r="K16" s="121"/>
    </row>
    <row r="17" spans="2:11" x14ac:dyDescent="0.2">
      <c r="B17" s="11" t="s">
        <v>40</v>
      </c>
      <c r="C17" s="124">
        <v>308231399.16000015</v>
      </c>
      <c r="D17" s="124">
        <v>0</v>
      </c>
      <c r="E17" s="124">
        <v>0</v>
      </c>
      <c r="F17" s="124">
        <v>0</v>
      </c>
      <c r="G17" s="124">
        <v>-1449390.0800000005</v>
      </c>
      <c r="H17" s="124">
        <f t="shared" si="2"/>
        <v>-1449390.0800000005</v>
      </c>
      <c r="I17" s="124">
        <f t="shared" si="3"/>
        <v>306782009.08000016</v>
      </c>
      <c r="K17" s="121"/>
    </row>
    <row r="18" spans="2:11" x14ac:dyDescent="0.2">
      <c r="B18" s="11" t="s">
        <v>41</v>
      </c>
      <c r="C18" s="124">
        <v>393230888.08999985</v>
      </c>
      <c r="D18" s="124">
        <v>0</v>
      </c>
      <c r="E18" s="124">
        <v>0</v>
      </c>
      <c r="F18" s="124">
        <v>0</v>
      </c>
      <c r="G18" s="124">
        <v>-17721656.130000003</v>
      </c>
      <c r="H18" s="124">
        <f t="shared" si="2"/>
        <v>-17721656.130000003</v>
      </c>
      <c r="I18" s="124">
        <f t="shared" si="3"/>
        <v>375509231.95999986</v>
      </c>
      <c r="K18" s="121"/>
    </row>
    <row r="19" spans="2:11" x14ac:dyDescent="0.2">
      <c r="B19" s="11" t="s">
        <v>42</v>
      </c>
      <c r="C19" s="124">
        <v>844930535.50999951</v>
      </c>
      <c r="D19" s="124">
        <v>0</v>
      </c>
      <c r="E19" s="124">
        <v>0</v>
      </c>
      <c r="F19" s="124">
        <v>94599569.020000011</v>
      </c>
      <c r="G19" s="124">
        <v>0</v>
      </c>
      <c r="H19" s="124">
        <f t="shared" si="2"/>
        <v>94599569.020000011</v>
      </c>
      <c r="I19" s="124">
        <f t="shared" si="3"/>
        <v>939530104.52999949</v>
      </c>
      <c r="K19" s="121"/>
    </row>
    <row r="20" spans="2:11" x14ac:dyDescent="0.2">
      <c r="B20" s="11" t="s">
        <v>43</v>
      </c>
      <c r="C20" s="124">
        <v>19999999.919999998</v>
      </c>
      <c r="D20" s="124">
        <v>0</v>
      </c>
      <c r="E20" s="124">
        <v>0</v>
      </c>
      <c r="F20" s="124">
        <v>0</v>
      </c>
      <c r="G20" s="124">
        <v>0</v>
      </c>
      <c r="H20" s="124">
        <f t="shared" si="2"/>
        <v>0</v>
      </c>
      <c r="I20" s="124">
        <f t="shared" si="3"/>
        <v>19999999.919999998</v>
      </c>
      <c r="K20" s="121"/>
    </row>
    <row r="21" spans="2:11" x14ac:dyDescent="0.2">
      <c r="B21" s="11" t="s">
        <v>44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f t="shared" si="2"/>
        <v>0</v>
      </c>
      <c r="I21" s="124">
        <f t="shared" si="3"/>
        <v>0</v>
      </c>
      <c r="K21" s="121"/>
    </row>
    <row r="22" spans="2:11" x14ac:dyDescent="0.2">
      <c r="B22" s="12" t="s">
        <v>45</v>
      </c>
      <c r="C22" s="123">
        <f>SUM(C23:C31)</f>
        <v>319325384.19</v>
      </c>
      <c r="D22" s="123">
        <f t="shared" ref="D22:I22" si="4">SUM(D23:D31)</f>
        <v>130005179.49880001</v>
      </c>
      <c r="E22" s="123">
        <f t="shared" si="4"/>
        <v>0</v>
      </c>
      <c r="F22" s="123">
        <f t="shared" si="4"/>
        <v>9588031.3140000012</v>
      </c>
      <c r="G22" s="123">
        <f t="shared" si="4"/>
        <v>-59139845.342800006</v>
      </c>
      <c r="H22" s="123">
        <f t="shared" si="4"/>
        <v>80453365.469999999</v>
      </c>
      <c r="I22" s="123">
        <f t="shared" si="4"/>
        <v>399778749.65999997</v>
      </c>
      <c r="K22" s="121"/>
    </row>
    <row r="23" spans="2:11" x14ac:dyDescent="0.2">
      <c r="B23" s="11" t="s">
        <v>46</v>
      </c>
      <c r="C23" s="124">
        <v>14272632.909999998</v>
      </c>
      <c r="D23" s="124">
        <v>4145163.6135999975</v>
      </c>
      <c r="E23" s="124">
        <v>0</v>
      </c>
      <c r="F23" s="124">
        <v>96794.006400001701</v>
      </c>
      <c r="G23" s="124">
        <v>0</v>
      </c>
      <c r="H23" s="124">
        <f t="shared" si="2"/>
        <v>4241957.6199999992</v>
      </c>
      <c r="I23" s="124">
        <f t="shared" ref="I23:I31" si="5">C23+H23</f>
        <v>18514590.529999997</v>
      </c>
      <c r="K23" s="121"/>
    </row>
    <row r="24" spans="2:11" x14ac:dyDescent="0.2">
      <c r="B24" s="11" t="s">
        <v>47</v>
      </c>
      <c r="C24" s="124">
        <v>20743474.93</v>
      </c>
      <c r="D24" s="124">
        <v>8170416.1727999998</v>
      </c>
      <c r="E24" s="124">
        <v>0</v>
      </c>
      <c r="F24" s="124">
        <v>8238.2372000003234</v>
      </c>
      <c r="G24" s="124">
        <v>0</v>
      </c>
      <c r="H24" s="124">
        <f t="shared" si="2"/>
        <v>8178654.4100000001</v>
      </c>
      <c r="I24" s="124">
        <f t="shared" si="5"/>
        <v>28922129.34</v>
      </c>
      <c r="K24" s="121"/>
    </row>
    <row r="25" spans="2:11" x14ac:dyDescent="0.2">
      <c r="B25" s="11" t="s">
        <v>48</v>
      </c>
      <c r="C25" s="124">
        <v>930780</v>
      </c>
      <c r="D25" s="124">
        <v>478166.48</v>
      </c>
      <c r="E25" s="124">
        <v>0</v>
      </c>
      <c r="F25" s="124">
        <v>0</v>
      </c>
      <c r="G25" s="124">
        <v>-146000</v>
      </c>
      <c r="H25" s="124">
        <f t="shared" si="2"/>
        <v>332166.48</v>
      </c>
      <c r="I25" s="124">
        <f t="shared" si="5"/>
        <v>1262946.48</v>
      </c>
      <c r="K25" s="121"/>
    </row>
    <row r="26" spans="2:11" x14ac:dyDescent="0.2">
      <c r="B26" s="11" t="s">
        <v>49</v>
      </c>
      <c r="C26" s="124">
        <v>35783093.950000003</v>
      </c>
      <c r="D26" s="124">
        <v>28729036.420000002</v>
      </c>
      <c r="E26" s="124">
        <v>0</v>
      </c>
      <c r="F26" s="124">
        <v>0</v>
      </c>
      <c r="G26" s="124">
        <v>-98352.45000000298</v>
      </c>
      <c r="H26" s="124">
        <f t="shared" si="2"/>
        <v>28630683.969999999</v>
      </c>
      <c r="I26" s="124">
        <f t="shared" si="5"/>
        <v>64413777.920000002</v>
      </c>
      <c r="K26" s="121"/>
    </row>
    <row r="27" spans="2:11" x14ac:dyDescent="0.2">
      <c r="B27" s="11" t="s">
        <v>50</v>
      </c>
      <c r="C27" s="124">
        <v>19756300.679999996</v>
      </c>
      <c r="D27" s="124">
        <v>1832800.1368</v>
      </c>
      <c r="E27" s="124">
        <v>0</v>
      </c>
      <c r="F27" s="124">
        <v>0</v>
      </c>
      <c r="G27" s="124">
        <v>-55769.10679999995</v>
      </c>
      <c r="H27" s="124">
        <f t="shared" si="2"/>
        <v>1777031.03</v>
      </c>
      <c r="I27" s="124">
        <f t="shared" si="5"/>
        <v>21533331.709999997</v>
      </c>
      <c r="K27" s="121"/>
    </row>
    <row r="28" spans="2:11" x14ac:dyDescent="0.2">
      <c r="B28" s="11" t="s">
        <v>51</v>
      </c>
      <c r="C28" s="124">
        <v>184431864.28</v>
      </c>
      <c r="D28" s="124">
        <v>62346798.360000007</v>
      </c>
      <c r="E28" s="124">
        <v>0</v>
      </c>
      <c r="F28" s="124">
        <v>0</v>
      </c>
      <c r="G28" s="124">
        <v>-58624528.63000001</v>
      </c>
      <c r="H28" s="124">
        <f t="shared" si="2"/>
        <v>3722269.7299999967</v>
      </c>
      <c r="I28" s="124">
        <f t="shared" si="5"/>
        <v>188154134.00999999</v>
      </c>
      <c r="K28" s="121"/>
    </row>
    <row r="29" spans="2:11" x14ac:dyDescent="0.2">
      <c r="B29" s="11" t="s">
        <v>52</v>
      </c>
      <c r="C29" s="124">
        <v>11446728.810000001</v>
      </c>
      <c r="D29" s="124">
        <v>17323921.360799998</v>
      </c>
      <c r="E29" s="124">
        <v>0</v>
      </c>
      <c r="F29" s="124">
        <v>8523272.0791999996</v>
      </c>
      <c r="G29" s="124">
        <v>0</v>
      </c>
      <c r="H29" s="124">
        <f t="shared" si="2"/>
        <v>25847193.439999998</v>
      </c>
      <c r="I29" s="124">
        <f t="shared" si="5"/>
        <v>37293922.25</v>
      </c>
      <c r="K29" s="121"/>
    </row>
    <row r="30" spans="2:11" x14ac:dyDescent="0.2">
      <c r="B30" s="11" t="s">
        <v>53</v>
      </c>
      <c r="C30" s="124">
        <v>2335005</v>
      </c>
      <c r="D30" s="124">
        <v>2779285.0987999998</v>
      </c>
      <c r="E30" s="124">
        <v>0</v>
      </c>
      <c r="F30" s="124">
        <v>959726.99120000005</v>
      </c>
      <c r="G30" s="124">
        <v>0</v>
      </c>
      <c r="H30" s="124">
        <f t="shared" si="2"/>
        <v>3739012.09</v>
      </c>
      <c r="I30" s="124">
        <f t="shared" si="5"/>
        <v>6074017.0899999999</v>
      </c>
      <c r="K30" s="121"/>
    </row>
    <row r="31" spans="2:11" x14ac:dyDescent="0.2">
      <c r="B31" s="11" t="s">
        <v>54</v>
      </c>
      <c r="C31" s="124">
        <v>29625503.630000003</v>
      </c>
      <c r="D31" s="124">
        <v>4199591.8559999997</v>
      </c>
      <c r="E31" s="124">
        <v>0</v>
      </c>
      <c r="F31" s="124">
        <v>0</v>
      </c>
      <c r="G31" s="124">
        <v>-215195.15599999903</v>
      </c>
      <c r="H31" s="124">
        <f t="shared" si="2"/>
        <v>3984396.7000000007</v>
      </c>
      <c r="I31" s="124">
        <f t="shared" si="5"/>
        <v>33609900.330000006</v>
      </c>
      <c r="K31" s="121"/>
    </row>
    <row r="32" spans="2:11" x14ac:dyDescent="0.2">
      <c r="B32" s="12" t="s">
        <v>55</v>
      </c>
      <c r="C32" s="123">
        <f>SUM(C33:C41)</f>
        <v>1323800322.6600003</v>
      </c>
      <c r="D32" s="123">
        <f t="shared" ref="D32:I32" si="6">SUM(D33:D41)</f>
        <v>390825597.50960016</v>
      </c>
      <c r="E32" s="123">
        <f t="shared" si="6"/>
        <v>0</v>
      </c>
      <c r="F32" s="123">
        <f t="shared" si="6"/>
        <v>5130615.7704000007</v>
      </c>
      <c r="G32" s="123">
        <f t="shared" si="6"/>
        <v>-2341598.0400001314</v>
      </c>
      <c r="H32" s="123">
        <f t="shared" si="6"/>
        <v>393614615.24000001</v>
      </c>
      <c r="I32" s="123">
        <f t="shared" si="6"/>
        <v>1717414937.9000001</v>
      </c>
      <c r="K32" s="121"/>
    </row>
    <row r="33" spans="2:11" x14ac:dyDescent="0.2">
      <c r="B33" s="11" t="s">
        <v>56</v>
      </c>
      <c r="C33" s="124">
        <v>304507581.72000009</v>
      </c>
      <c r="D33" s="124">
        <v>19485672.030000001</v>
      </c>
      <c r="E33" s="124">
        <v>0</v>
      </c>
      <c r="F33" s="124">
        <v>655401.39999999851</v>
      </c>
      <c r="G33" s="124">
        <v>0</v>
      </c>
      <c r="H33" s="124">
        <f t="shared" si="2"/>
        <v>20141073.43</v>
      </c>
      <c r="I33" s="124">
        <f t="shared" ref="I33:I41" si="7">C33+H33</f>
        <v>324648655.1500001</v>
      </c>
      <c r="K33" s="121"/>
    </row>
    <row r="34" spans="2:11" x14ac:dyDescent="0.2">
      <c r="B34" s="11" t="s">
        <v>57</v>
      </c>
      <c r="C34" s="124">
        <v>108997972.24000002</v>
      </c>
      <c r="D34" s="124">
        <v>21022102.345200002</v>
      </c>
      <c r="E34" s="124">
        <v>0</v>
      </c>
      <c r="F34" s="124">
        <v>563713.01480000094</v>
      </c>
      <c r="G34" s="124">
        <v>0</v>
      </c>
      <c r="H34" s="124">
        <f t="shared" si="2"/>
        <v>21585815.360000003</v>
      </c>
      <c r="I34" s="124">
        <f t="shared" si="7"/>
        <v>130583787.60000002</v>
      </c>
      <c r="K34" s="121"/>
    </row>
    <row r="35" spans="2:11" x14ac:dyDescent="0.2">
      <c r="B35" s="11" t="s">
        <v>58</v>
      </c>
      <c r="C35" s="124">
        <v>183149911.77000004</v>
      </c>
      <c r="D35" s="124">
        <v>34574625.434399992</v>
      </c>
      <c r="E35" s="124">
        <v>0</v>
      </c>
      <c r="F35" s="124">
        <v>1313086.3456000015</v>
      </c>
      <c r="G35" s="124">
        <v>0</v>
      </c>
      <c r="H35" s="124">
        <f t="shared" si="2"/>
        <v>35887711.779999994</v>
      </c>
      <c r="I35" s="124">
        <f t="shared" si="7"/>
        <v>219037623.55000004</v>
      </c>
      <c r="K35" s="121"/>
    </row>
    <row r="36" spans="2:11" x14ac:dyDescent="0.2">
      <c r="B36" s="11" t="s">
        <v>59</v>
      </c>
      <c r="C36" s="124">
        <v>54661646.159999996</v>
      </c>
      <c r="D36" s="124">
        <v>199727.74</v>
      </c>
      <c r="E36" s="124">
        <v>0</v>
      </c>
      <c r="F36" s="124">
        <v>14110.010000000009</v>
      </c>
      <c r="G36" s="124">
        <v>0</v>
      </c>
      <c r="H36" s="124">
        <f t="shared" si="2"/>
        <v>213837.75</v>
      </c>
      <c r="I36" s="124">
        <f t="shared" si="7"/>
        <v>54875483.909999996</v>
      </c>
      <c r="K36" s="121"/>
    </row>
    <row r="37" spans="2:11" x14ac:dyDescent="0.2">
      <c r="B37" s="11" t="s">
        <v>60</v>
      </c>
      <c r="C37" s="124">
        <v>338683097.06000012</v>
      </c>
      <c r="D37" s="124">
        <v>310313474.48000008</v>
      </c>
      <c r="E37" s="124">
        <v>0</v>
      </c>
      <c r="F37" s="124">
        <v>0</v>
      </c>
      <c r="G37" s="124">
        <v>-1283091.3000001311</v>
      </c>
      <c r="H37" s="124">
        <f t="shared" si="2"/>
        <v>309030383.17999995</v>
      </c>
      <c r="I37" s="124">
        <f t="shared" si="7"/>
        <v>647713480.24000001</v>
      </c>
      <c r="K37" s="121"/>
    </row>
    <row r="38" spans="2:11" x14ac:dyDescent="0.2">
      <c r="B38" s="11" t="s">
        <v>61</v>
      </c>
      <c r="C38" s="124">
        <v>112983489.05</v>
      </c>
      <c r="D38" s="124">
        <v>3658107.97</v>
      </c>
      <c r="E38" s="124">
        <v>0</v>
      </c>
      <c r="F38" s="124">
        <v>2533599.9999999995</v>
      </c>
      <c r="G38" s="124">
        <v>0</v>
      </c>
      <c r="H38" s="124">
        <f t="shared" si="2"/>
        <v>6191707.9699999997</v>
      </c>
      <c r="I38" s="124">
        <f t="shared" si="7"/>
        <v>119175197.02</v>
      </c>
      <c r="K38" s="121"/>
    </row>
    <row r="39" spans="2:11" x14ac:dyDescent="0.2">
      <c r="B39" s="11" t="s">
        <v>62</v>
      </c>
      <c r="C39" s="124">
        <v>6754399.3700000001</v>
      </c>
      <c r="D39" s="124">
        <v>0</v>
      </c>
      <c r="E39" s="124">
        <v>0</v>
      </c>
      <c r="F39" s="124">
        <v>0</v>
      </c>
      <c r="G39" s="124">
        <v>-232987</v>
      </c>
      <c r="H39" s="124">
        <f t="shared" si="2"/>
        <v>-232987</v>
      </c>
      <c r="I39" s="124">
        <f t="shared" si="7"/>
        <v>6521412.3700000001</v>
      </c>
      <c r="K39" s="121"/>
    </row>
    <row r="40" spans="2:11" x14ac:dyDescent="0.2">
      <c r="B40" s="11" t="s">
        <v>63</v>
      </c>
      <c r="C40" s="124">
        <v>104038830.69999999</v>
      </c>
      <c r="D40" s="124">
        <v>1455122.1</v>
      </c>
      <c r="E40" s="124">
        <v>0</v>
      </c>
      <c r="F40" s="124">
        <v>0</v>
      </c>
      <c r="G40" s="124">
        <v>-825519.74000000011</v>
      </c>
      <c r="H40" s="124">
        <f t="shared" si="2"/>
        <v>629602.36</v>
      </c>
      <c r="I40" s="124">
        <f t="shared" si="7"/>
        <v>104668433.05999999</v>
      </c>
      <c r="K40" s="121"/>
    </row>
    <row r="41" spans="2:11" x14ac:dyDescent="0.2">
      <c r="B41" s="11" t="s">
        <v>64</v>
      </c>
      <c r="C41" s="124">
        <v>110023394.59000006</v>
      </c>
      <c r="D41" s="124">
        <v>116765.41</v>
      </c>
      <c r="E41" s="124">
        <v>0</v>
      </c>
      <c r="F41" s="124">
        <v>50705</v>
      </c>
      <c r="G41" s="124">
        <v>0</v>
      </c>
      <c r="H41" s="124">
        <f t="shared" si="2"/>
        <v>167470.41</v>
      </c>
      <c r="I41" s="124">
        <f t="shared" si="7"/>
        <v>110190865.00000006</v>
      </c>
      <c r="K41" s="121"/>
    </row>
    <row r="42" spans="2:11" x14ac:dyDescent="0.2">
      <c r="B42" s="12" t="s">
        <v>65</v>
      </c>
      <c r="C42" s="123">
        <f>SUM(C43:C51)</f>
        <v>1106771859.1600001</v>
      </c>
      <c r="D42" s="123">
        <f t="shared" ref="D42:I42" si="8">SUM(D43:D51)</f>
        <v>63387623.3772</v>
      </c>
      <c r="E42" s="123">
        <f t="shared" si="8"/>
        <v>0</v>
      </c>
      <c r="F42" s="123">
        <f t="shared" si="8"/>
        <v>25408220.000000007</v>
      </c>
      <c r="G42" s="123">
        <f t="shared" si="8"/>
        <v>-69608.767200002447</v>
      </c>
      <c r="H42" s="123">
        <f t="shared" si="8"/>
        <v>88726234.610000014</v>
      </c>
      <c r="I42" s="123">
        <f t="shared" si="8"/>
        <v>1195498093.77</v>
      </c>
      <c r="K42" s="121"/>
    </row>
    <row r="43" spans="2:11" x14ac:dyDescent="0.2">
      <c r="B43" s="11" t="s">
        <v>66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f t="shared" si="2"/>
        <v>0</v>
      </c>
      <c r="I43" s="124">
        <f t="shared" ref="I43:I51" si="9">C43+H43</f>
        <v>0</v>
      </c>
      <c r="K43" s="121"/>
    </row>
    <row r="44" spans="2:11" x14ac:dyDescent="0.2">
      <c r="B44" s="11" t="s">
        <v>67</v>
      </c>
      <c r="C44" s="124">
        <v>760036679.13999987</v>
      </c>
      <c r="D44" s="124">
        <v>44216986.829999998</v>
      </c>
      <c r="E44" s="124">
        <v>0</v>
      </c>
      <c r="F44" s="124">
        <v>19408220.000000007</v>
      </c>
      <c r="G44" s="124">
        <v>0</v>
      </c>
      <c r="H44" s="124">
        <f t="shared" si="2"/>
        <v>63625206.830000006</v>
      </c>
      <c r="I44" s="124">
        <f t="shared" si="9"/>
        <v>823661885.96999991</v>
      </c>
      <c r="K44" s="121"/>
    </row>
    <row r="45" spans="2:11" x14ac:dyDescent="0.2">
      <c r="B45" s="11" t="s">
        <v>68</v>
      </c>
      <c r="C45" s="124">
        <v>109548884.40000001</v>
      </c>
      <c r="D45" s="124">
        <v>3472950</v>
      </c>
      <c r="E45" s="124">
        <v>0</v>
      </c>
      <c r="F45" s="124">
        <v>6000000</v>
      </c>
      <c r="G45" s="124">
        <v>0</v>
      </c>
      <c r="H45" s="124">
        <f t="shared" si="2"/>
        <v>9472950</v>
      </c>
      <c r="I45" s="124">
        <f t="shared" si="9"/>
        <v>119021834.40000001</v>
      </c>
      <c r="K45" s="121"/>
    </row>
    <row r="46" spans="2:11" x14ac:dyDescent="0.2">
      <c r="B46" s="11" t="s">
        <v>69</v>
      </c>
      <c r="C46" s="124">
        <v>235090908.23000002</v>
      </c>
      <c r="D46" s="124">
        <v>15697686.547200002</v>
      </c>
      <c r="E46" s="124">
        <v>0</v>
      </c>
      <c r="F46" s="124">
        <v>0</v>
      </c>
      <c r="G46" s="124">
        <v>-69608.767200002447</v>
      </c>
      <c r="H46" s="124">
        <f t="shared" si="2"/>
        <v>15628077.779999999</v>
      </c>
      <c r="I46" s="124">
        <f t="shared" si="9"/>
        <v>250718986.01000002</v>
      </c>
      <c r="K46" s="121"/>
    </row>
    <row r="47" spans="2:11" x14ac:dyDescent="0.2">
      <c r="B47" s="11" t="s">
        <v>70</v>
      </c>
      <c r="C47" s="124">
        <v>1795387.39</v>
      </c>
      <c r="D47" s="124">
        <v>0</v>
      </c>
      <c r="E47" s="124">
        <v>0</v>
      </c>
      <c r="F47" s="124">
        <v>0</v>
      </c>
      <c r="G47" s="124">
        <v>0</v>
      </c>
      <c r="H47" s="124">
        <f t="shared" si="2"/>
        <v>0</v>
      </c>
      <c r="I47" s="124">
        <f t="shared" si="9"/>
        <v>1795387.39</v>
      </c>
      <c r="K47" s="121"/>
    </row>
    <row r="48" spans="2:11" x14ac:dyDescent="0.2">
      <c r="B48" s="11" t="s">
        <v>71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f t="shared" si="2"/>
        <v>0</v>
      </c>
      <c r="I48" s="124">
        <f t="shared" si="9"/>
        <v>0</v>
      </c>
      <c r="K48" s="121"/>
    </row>
    <row r="49" spans="2:11" x14ac:dyDescent="0.2">
      <c r="B49" s="11" t="s">
        <v>72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f t="shared" si="2"/>
        <v>0</v>
      </c>
      <c r="I49" s="124">
        <f t="shared" si="9"/>
        <v>0</v>
      </c>
      <c r="K49" s="121"/>
    </row>
    <row r="50" spans="2:11" x14ac:dyDescent="0.2">
      <c r="B50" s="11" t="s">
        <v>73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f t="shared" si="2"/>
        <v>0</v>
      </c>
      <c r="I50" s="124">
        <f t="shared" si="9"/>
        <v>0</v>
      </c>
      <c r="K50" s="121"/>
    </row>
    <row r="51" spans="2:11" x14ac:dyDescent="0.2">
      <c r="B51" s="129" t="s">
        <v>74</v>
      </c>
      <c r="C51" s="130">
        <v>300000</v>
      </c>
      <c r="D51" s="130">
        <v>0</v>
      </c>
      <c r="E51" s="130">
        <v>0</v>
      </c>
      <c r="F51" s="130">
        <v>0</v>
      </c>
      <c r="G51" s="130">
        <v>0</v>
      </c>
      <c r="H51" s="130">
        <f t="shared" si="2"/>
        <v>0</v>
      </c>
      <c r="I51" s="130">
        <f t="shared" si="9"/>
        <v>300000</v>
      </c>
      <c r="K51" s="121"/>
    </row>
    <row r="52" spans="2:11" x14ac:dyDescent="0.2">
      <c r="B52" s="135" t="s">
        <v>75</v>
      </c>
      <c r="C52" s="136">
        <f>SUM(C53:C61)</f>
        <v>136789190.29000002</v>
      </c>
      <c r="D52" s="136">
        <f t="shared" ref="D52:I52" si="10">SUM(D53:D61)</f>
        <v>194560099.99720001</v>
      </c>
      <c r="E52" s="136">
        <f t="shared" si="10"/>
        <v>0</v>
      </c>
      <c r="F52" s="136">
        <f t="shared" si="10"/>
        <v>19532302.679600023</v>
      </c>
      <c r="G52" s="136">
        <f t="shared" si="10"/>
        <v>-1014757.8868000079</v>
      </c>
      <c r="H52" s="136">
        <f t="shared" si="10"/>
        <v>213077644.79000002</v>
      </c>
      <c r="I52" s="136">
        <f t="shared" si="10"/>
        <v>349866835.08000004</v>
      </c>
      <c r="K52" s="121"/>
    </row>
    <row r="53" spans="2:11" x14ac:dyDescent="0.2">
      <c r="B53" s="11" t="s">
        <v>76</v>
      </c>
      <c r="C53" s="124">
        <v>35028977.250000007</v>
      </c>
      <c r="D53" s="124">
        <v>29419849.816000003</v>
      </c>
      <c r="E53" s="124">
        <v>0</v>
      </c>
      <c r="F53" s="124">
        <v>0</v>
      </c>
      <c r="G53" s="124">
        <v>-897990.63600000739</v>
      </c>
      <c r="H53" s="124">
        <f t="shared" si="2"/>
        <v>28521859.179999996</v>
      </c>
      <c r="I53" s="124">
        <f t="shared" ref="I53:I61" si="11">C53+H53</f>
        <v>63550836.430000007</v>
      </c>
      <c r="K53" s="121"/>
    </row>
    <row r="54" spans="2:11" x14ac:dyDescent="0.2">
      <c r="B54" s="11" t="s">
        <v>77</v>
      </c>
      <c r="C54" s="124">
        <v>5935744.7999999998</v>
      </c>
      <c r="D54" s="124">
        <v>9443950.4008000009</v>
      </c>
      <c r="E54" s="124">
        <v>0</v>
      </c>
      <c r="F54" s="124">
        <v>0</v>
      </c>
      <c r="G54" s="124">
        <v>-116767.2508000005</v>
      </c>
      <c r="H54" s="124">
        <f t="shared" si="2"/>
        <v>9327183.1500000004</v>
      </c>
      <c r="I54" s="124">
        <f t="shared" si="11"/>
        <v>15262927.949999999</v>
      </c>
      <c r="K54" s="121"/>
    </row>
    <row r="55" spans="2:11" x14ac:dyDescent="0.2">
      <c r="B55" s="11" t="s">
        <v>78</v>
      </c>
      <c r="C55" s="124">
        <v>1348123</v>
      </c>
      <c r="D55" s="124">
        <v>188851.08439999999</v>
      </c>
      <c r="E55" s="124">
        <v>0</v>
      </c>
      <c r="F55" s="124">
        <v>2480332.9956000005</v>
      </c>
      <c r="G55" s="124">
        <v>0</v>
      </c>
      <c r="H55" s="124">
        <f t="shared" si="2"/>
        <v>2669184.0800000005</v>
      </c>
      <c r="I55" s="124">
        <f t="shared" si="11"/>
        <v>4017307.0800000005</v>
      </c>
      <c r="K55" s="121"/>
    </row>
    <row r="56" spans="2:11" x14ac:dyDescent="0.2">
      <c r="B56" s="11" t="s">
        <v>79</v>
      </c>
      <c r="C56" s="124">
        <v>44964120.5</v>
      </c>
      <c r="D56" s="124">
        <v>40904114.530000001</v>
      </c>
      <c r="E56" s="124">
        <v>0</v>
      </c>
      <c r="F56" s="124">
        <v>15940062.000000007</v>
      </c>
      <c r="G56" s="124">
        <v>0</v>
      </c>
      <c r="H56" s="124">
        <f t="shared" si="2"/>
        <v>56844176.530000009</v>
      </c>
      <c r="I56" s="124">
        <f t="shared" si="11"/>
        <v>101808297.03</v>
      </c>
      <c r="K56" s="121"/>
    </row>
    <row r="57" spans="2:11" x14ac:dyDescent="0.2">
      <c r="B57" s="11" t="s">
        <v>80</v>
      </c>
      <c r="C57" s="124">
        <v>16373367.960000001</v>
      </c>
      <c r="D57" s="124">
        <v>10010297.59</v>
      </c>
      <c r="E57" s="124">
        <v>0</v>
      </c>
      <c r="F57" s="124">
        <v>31170</v>
      </c>
      <c r="G57" s="124">
        <v>0</v>
      </c>
      <c r="H57" s="124">
        <f t="shared" si="2"/>
        <v>10041467.59</v>
      </c>
      <c r="I57" s="124">
        <f t="shared" si="11"/>
        <v>26414835.550000001</v>
      </c>
      <c r="K57" s="121"/>
    </row>
    <row r="58" spans="2:11" x14ac:dyDescent="0.2">
      <c r="B58" s="11" t="s">
        <v>81</v>
      </c>
      <c r="C58" s="124">
        <v>26164626.109999999</v>
      </c>
      <c r="D58" s="124">
        <v>77538875.546000004</v>
      </c>
      <c r="E58" s="124">
        <v>0</v>
      </c>
      <c r="F58" s="124">
        <v>1078897.6840000153</v>
      </c>
      <c r="G58" s="124">
        <v>0</v>
      </c>
      <c r="H58" s="124">
        <f t="shared" si="2"/>
        <v>78617773.230000019</v>
      </c>
      <c r="I58" s="124">
        <f t="shared" si="11"/>
        <v>104782399.34000002</v>
      </c>
      <c r="K58" s="121"/>
    </row>
    <row r="59" spans="2:11" x14ac:dyDescent="0.2">
      <c r="B59" s="11" t="s">
        <v>82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f t="shared" si="2"/>
        <v>0</v>
      </c>
      <c r="I59" s="124">
        <f t="shared" si="11"/>
        <v>0</v>
      </c>
      <c r="K59" s="121"/>
    </row>
    <row r="60" spans="2:11" x14ac:dyDescent="0.2">
      <c r="B60" s="11" t="s">
        <v>83</v>
      </c>
      <c r="C60" s="124">
        <v>0</v>
      </c>
      <c r="D60" s="124">
        <v>15536446.4</v>
      </c>
      <c r="E60" s="124">
        <v>0</v>
      </c>
      <c r="F60" s="124">
        <v>0</v>
      </c>
      <c r="G60" s="124">
        <v>0</v>
      </c>
      <c r="H60" s="124">
        <f t="shared" si="2"/>
        <v>15536446.4</v>
      </c>
      <c r="I60" s="124">
        <f t="shared" si="11"/>
        <v>15536446.4</v>
      </c>
      <c r="K60" s="121"/>
    </row>
    <row r="61" spans="2:11" x14ac:dyDescent="0.2">
      <c r="B61" s="11" t="s">
        <v>84</v>
      </c>
      <c r="C61" s="124">
        <v>6974230.6699999999</v>
      </c>
      <c r="D61" s="124">
        <v>11517714.630000001</v>
      </c>
      <c r="E61" s="124">
        <v>0</v>
      </c>
      <c r="F61" s="124">
        <v>1840</v>
      </c>
      <c r="G61" s="124">
        <v>0</v>
      </c>
      <c r="H61" s="124">
        <f t="shared" si="2"/>
        <v>11519554.630000001</v>
      </c>
      <c r="I61" s="124">
        <f t="shared" si="11"/>
        <v>18493785.300000001</v>
      </c>
      <c r="K61" s="121"/>
    </row>
    <row r="62" spans="2:11" x14ac:dyDescent="0.2">
      <c r="B62" s="12" t="s">
        <v>85</v>
      </c>
      <c r="C62" s="123">
        <f>SUM(C63:C65)</f>
        <v>282987534.34000003</v>
      </c>
      <c r="D62" s="123">
        <f t="shared" ref="D62:I62" si="12">SUM(D63:D65)</f>
        <v>2270480386.6899981</v>
      </c>
      <c r="E62" s="123">
        <f t="shared" si="12"/>
        <v>0</v>
      </c>
      <c r="F62" s="123">
        <f t="shared" si="12"/>
        <v>218553749.87000191</v>
      </c>
      <c r="G62" s="123">
        <f t="shared" si="12"/>
        <v>0</v>
      </c>
      <c r="H62" s="123">
        <f t="shared" si="12"/>
        <v>2489034136.5599999</v>
      </c>
      <c r="I62" s="123">
        <f t="shared" si="12"/>
        <v>2772021670.9000001</v>
      </c>
      <c r="K62" s="121"/>
    </row>
    <row r="63" spans="2:11" x14ac:dyDescent="0.2">
      <c r="B63" s="11" t="s">
        <v>86</v>
      </c>
      <c r="C63" s="124">
        <v>211144376.81</v>
      </c>
      <c r="D63" s="124">
        <v>1339253469.0899973</v>
      </c>
      <c r="E63" s="124">
        <v>0</v>
      </c>
      <c r="F63" s="124">
        <v>97709268.590002537</v>
      </c>
      <c r="G63" s="124">
        <v>0</v>
      </c>
      <c r="H63" s="124">
        <f t="shared" si="2"/>
        <v>1436962737.6799998</v>
      </c>
      <c r="I63" s="124">
        <f t="shared" ref="I63:I65" si="13">C63+H63</f>
        <v>1648107114.4899998</v>
      </c>
      <c r="K63" s="121"/>
    </row>
    <row r="64" spans="2:11" x14ac:dyDescent="0.2">
      <c r="B64" s="11" t="s">
        <v>87</v>
      </c>
      <c r="C64" s="124">
        <v>71843157.530000001</v>
      </c>
      <c r="D64" s="124">
        <v>931226917.60000086</v>
      </c>
      <c r="E64" s="124">
        <v>0</v>
      </c>
      <c r="F64" s="124">
        <v>120844481.27999938</v>
      </c>
      <c r="G64" s="124">
        <v>0</v>
      </c>
      <c r="H64" s="124">
        <f t="shared" si="2"/>
        <v>1052071398.8800002</v>
      </c>
      <c r="I64" s="124">
        <f t="shared" si="13"/>
        <v>1123914556.4100003</v>
      </c>
      <c r="K64" s="121"/>
    </row>
    <row r="65" spans="2:11" x14ac:dyDescent="0.2">
      <c r="B65" s="11" t="s">
        <v>88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4">
        <f t="shared" si="2"/>
        <v>0</v>
      </c>
      <c r="I65" s="124">
        <f t="shared" si="13"/>
        <v>0</v>
      </c>
      <c r="K65" s="121"/>
    </row>
    <row r="66" spans="2:11" x14ac:dyDescent="0.2">
      <c r="B66" s="12" t="s">
        <v>89</v>
      </c>
      <c r="C66" s="123">
        <f>SUM(C67:C73)</f>
        <v>215829596.99999997</v>
      </c>
      <c r="D66" s="123">
        <f t="shared" ref="D66:I66" si="14">SUM(D67:D73)</f>
        <v>72717899.316999853</v>
      </c>
      <c r="E66" s="123">
        <f t="shared" si="14"/>
        <v>0</v>
      </c>
      <c r="F66" s="123">
        <f t="shared" si="14"/>
        <v>0</v>
      </c>
      <c r="G66" s="123">
        <f t="shared" si="14"/>
        <v>-215647109.58699983</v>
      </c>
      <c r="H66" s="123">
        <f t="shared" si="14"/>
        <v>-142929210.26999998</v>
      </c>
      <c r="I66" s="123">
        <f t="shared" si="14"/>
        <v>72900386.729999989</v>
      </c>
      <c r="K66" s="121"/>
    </row>
    <row r="67" spans="2:11" x14ac:dyDescent="0.2">
      <c r="B67" s="11" t="s">
        <v>90</v>
      </c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4">
        <f t="shared" si="2"/>
        <v>0</v>
      </c>
      <c r="I67" s="124">
        <f t="shared" ref="I67:I73" si="15">C67+H67</f>
        <v>0</v>
      </c>
      <c r="K67" s="121"/>
    </row>
    <row r="68" spans="2:11" x14ac:dyDescent="0.2">
      <c r="B68" s="11" t="s">
        <v>91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f t="shared" si="2"/>
        <v>0</v>
      </c>
      <c r="I68" s="124">
        <f t="shared" si="15"/>
        <v>0</v>
      </c>
      <c r="K68" s="121"/>
    </row>
    <row r="69" spans="2:11" x14ac:dyDescent="0.2">
      <c r="B69" s="11" t="s">
        <v>92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4">
        <f t="shared" si="2"/>
        <v>0</v>
      </c>
      <c r="I69" s="124">
        <f t="shared" si="15"/>
        <v>0</v>
      </c>
      <c r="K69" s="121"/>
    </row>
    <row r="70" spans="2:11" x14ac:dyDescent="0.2">
      <c r="B70" s="11" t="s">
        <v>93</v>
      </c>
      <c r="C70" s="124">
        <v>0</v>
      </c>
      <c r="D70" s="124">
        <v>0</v>
      </c>
      <c r="E70" s="124">
        <v>0</v>
      </c>
      <c r="F70" s="124">
        <v>0</v>
      </c>
      <c r="G70" s="124">
        <v>0</v>
      </c>
      <c r="H70" s="124">
        <f t="shared" si="2"/>
        <v>0</v>
      </c>
      <c r="I70" s="124">
        <f t="shared" si="15"/>
        <v>0</v>
      </c>
      <c r="K70" s="121"/>
    </row>
    <row r="71" spans="2:11" x14ac:dyDescent="0.2">
      <c r="B71" s="11" t="s">
        <v>94</v>
      </c>
      <c r="C71" s="124">
        <v>0</v>
      </c>
      <c r="D71" s="124">
        <v>0</v>
      </c>
      <c r="E71" s="124">
        <v>0</v>
      </c>
      <c r="F71" s="124">
        <v>0</v>
      </c>
      <c r="G71" s="124">
        <v>0</v>
      </c>
      <c r="H71" s="124">
        <f t="shared" si="2"/>
        <v>0</v>
      </c>
      <c r="I71" s="124">
        <f t="shared" si="15"/>
        <v>0</v>
      </c>
      <c r="K71" s="121"/>
    </row>
    <row r="72" spans="2:11" x14ac:dyDescent="0.2">
      <c r="B72" s="11" t="s">
        <v>95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f t="shared" si="2"/>
        <v>0</v>
      </c>
      <c r="I72" s="124">
        <f t="shared" si="15"/>
        <v>0</v>
      </c>
      <c r="K72" s="121"/>
    </row>
    <row r="73" spans="2:11" x14ac:dyDescent="0.2">
      <c r="B73" s="11" t="s">
        <v>96</v>
      </c>
      <c r="C73" s="124">
        <v>215829596.99999997</v>
      </c>
      <c r="D73" s="124">
        <v>72717899.316999853</v>
      </c>
      <c r="E73" s="124">
        <v>0</v>
      </c>
      <c r="F73" s="124">
        <v>0</v>
      </c>
      <c r="G73" s="124">
        <v>-215647109.58699983</v>
      </c>
      <c r="H73" s="124">
        <f t="shared" si="2"/>
        <v>-142929210.26999998</v>
      </c>
      <c r="I73" s="124">
        <f t="shared" si="15"/>
        <v>72900386.729999989</v>
      </c>
      <c r="K73" s="121"/>
    </row>
    <row r="74" spans="2:11" x14ac:dyDescent="0.2">
      <c r="B74" s="12" t="s">
        <v>97</v>
      </c>
      <c r="C74" s="123">
        <f>SUM(C75:C77)</f>
        <v>0</v>
      </c>
      <c r="D74" s="123">
        <f t="shared" ref="D74:I74" si="16">SUM(D75:D77)</f>
        <v>0</v>
      </c>
      <c r="E74" s="123">
        <f t="shared" si="16"/>
        <v>0</v>
      </c>
      <c r="F74" s="123">
        <f t="shared" si="16"/>
        <v>0</v>
      </c>
      <c r="G74" s="123">
        <f t="shared" si="16"/>
        <v>0</v>
      </c>
      <c r="H74" s="123">
        <f t="shared" si="16"/>
        <v>0</v>
      </c>
      <c r="I74" s="123">
        <f t="shared" si="16"/>
        <v>0</v>
      </c>
      <c r="K74" s="121"/>
    </row>
    <row r="75" spans="2:11" x14ac:dyDescent="0.2">
      <c r="B75" s="11" t="s">
        <v>98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4">
        <f t="shared" si="2"/>
        <v>0</v>
      </c>
      <c r="I75" s="124">
        <f t="shared" ref="I75:I77" si="17">C75+H75</f>
        <v>0</v>
      </c>
      <c r="K75" s="121"/>
    </row>
    <row r="76" spans="2:11" x14ac:dyDescent="0.2">
      <c r="B76" s="11" t="s">
        <v>99</v>
      </c>
      <c r="C76" s="124">
        <v>0</v>
      </c>
      <c r="D76" s="124">
        <v>0</v>
      </c>
      <c r="E76" s="124">
        <v>0</v>
      </c>
      <c r="F76" s="124">
        <v>0</v>
      </c>
      <c r="G76" s="124">
        <v>0</v>
      </c>
      <c r="H76" s="124">
        <f t="shared" si="2"/>
        <v>0</v>
      </c>
      <c r="I76" s="124">
        <f t="shared" si="17"/>
        <v>0</v>
      </c>
      <c r="K76" s="121"/>
    </row>
    <row r="77" spans="2:11" x14ac:dyDescent="0.2">
      <c r="B77" s="11" t="s">
        <v>100</v>
      </c>
      <c r="C77" s="124">
        <v>0</v>
      </c>
      <c r="D77" s="124">
        <v>0</v>
      </c>
      <c r="E77" s="124">
        <v>0</v>
      </c>
      <c r="F77" s="124">
        <v>0</v>
      </c>
      <c r="G77" s="124">
        <v>0</v>
      </c>
      <c r="H77" s="124">
        <f t="shared" si="2"/>
        <v>0</v>
      </c>
      <c r="I77" s="124">
        <f t="shared" si="17"/>
        <v>0</v>
      </c>
      <c r="K77" s="121"/>
    </row>
    <row r="78" spans="2:11" x14ac:dyDescent="0.2">
      <c r="B78" s="12" t="s">
        <v>101</v>
      </c>
      <c r="C78" s="123">
        <f>SUM(C79:C85)</f>
        <v>0</v>
      </c>
      <c r="D78" s="123">
        <f t="shared" ref="D78:I78" si="18">SUM(D79:D85)</f>
        <v>0</v>
      </c>
      <c r="E78" s="123">
        <f t="shared" si="18"/>
        <v>0</v>
      </c>
      <c r="F78" s="123">
        <f t="shared" si="18"/>
        <v>0</v>
      </c>
      <c r="G78" s="123">
        <f t="shared" si="18"/>
        <v>0</v>
      </c>
      <c r="H78" s="123">
        <f t="shared" si="18"/>
        <v>0</v>
      </c>
      <c r="I78" s="123">
        <f t="shared" si="18"/>
        <v>0</v>
      </c>
      <c r="K78" s="121"/>
    </row>
    <row r="79" spans="2:11" x14ac:dyDescent="0.2">
      <c r="B79" s="11" t="s">
        <v>102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4">
        <f t="shared" si="2"/>
        <v>0</v>
      </c>
      <c r="I79" s="124">
        <f t="shared" ref="I79:I85" si="19">C79+H79</f>
        <v>0</v>
      </c>
      <c r="K79" s="121"/>
    </row>
    <row r="80" spans="2:11" x14ac:dyDescent="0.2">
      <c r="B80" s="11" t="s">
        <v>103</v>
      </c>
      <c r="C80" s="124">
        <v>0</v>
      </c>
      <c r="D80" s="124">
        <v>0</v>
      </c>
      <c r="E80" s="124">
        <v>0</v>
      </c>
      <c r="F80" s="124">
        <v>0</v>
      </c>
      <c r="G80" s="124">
        <v>0</v>
      </c>
      <c r="H80" s="124">
        <f t="shared" ref="H80:H85" si="20">SUM(D80:G80)</f>
        <v>0</v>
      </c>
      <c r="I80" s="124">
        <f t="shared" si="19"/>
        <v>0</v>
      </c>
      <c r="K80" s="121"/>
    </row>
    <row r="81" spans="2:11" x14ac:dyDescent="0.2">
      <c r="B81" s="11" t="s">
        <v>104</v>
      </c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4">
        <f t="shared" si="20"/>
        <v>0</v>
      </c>
      <c r="I81" s="124">
        <f t="shared" si="19"/>
        <v>0</v>
      </c>
      <c r="K81" s="121"/>
    </row>
    <row r="82" spans="2:11" x14ac:dyDescent="0.2">
      <c r="B82" s="11" t="s">
        <v>105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f t="shared" si="20"/>
        <v>0</v>
      </c>
      <c r="I82" s="124">
        <f t="shared" si="19"/>
        <v>0</v>
      </c>
      <c r="K82" s="121"/>
    </row>
    <row r="83" spans="2:11" x14ac:dyDescent="0.2">
      <c r="B83" s="11" t="s">
        <v>106</v>
      </c>
      <c r="C83" s="124"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f t="shared" si="20"/>
        <v>0</v>
      </c>
      <c r="I83" s="124">
        <f t="shared" si="19"/>
        <v>0</v>
      </c>
      <c r="K83" s="121"/>
    </row>
    <row r="84" spans="2:11" x14ac:dyDescent="0.2">
      <c r="B84" s="11" t="s">
        <v>107</v>
      </c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f t="shared" si="20"/>
        <v>0</v>
      </c>
      <c r="I84" s="124">
        <f t="shared" si="19"/>
        <v>0</v>
      </c>
      <c r="K84" s="121"/>
    </row>
    <row r="85" spans="2:11" x14ac:dyDescent="0.2">
      <c r="B85" s="11" t="s">
        <v>108</v>
      </c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f t="shared" si="20"/>
        <v>0</v>
      </c>
      <c r="I85" s="124">
        <f t="shared" si="19"/>
        <v>0</v>
      </c>
      <c r="K85" s="121"/>
    </row>
    <row r="86" spans="2:11" x14ac:dyDescent="0.2">
      <c r="B86" s="5"/>
      <c r="C86" s="124"/>
      <c r="D86" s="124"/>
      <c r="E86" s="124"/>
      <c r="F86" s="124"/>
      <c r="G86" s="124"/>
      <c r="H86" s="124"/>
      <c r="I86" s="124"/>
    </row>
    <row r="87" spans="2:11" x14ac:dyDescent="0.2">
      <c r="B87" s="9" t="s">
        <v>109</v>
      </c>
      <c r="C87" s="123">
        <f>C88+C96+C106+C116+C126+C136+C140+C148+C152</f>
        <v>2228274427.2799997</v>
      </c>
      <c r="D87" s="123">
        <f t="shared" ref="D87:I87" si="21">D88+D96+D106+D116+D126+D136+D140+D148+D152</f>
        <v>225010976.52000007</v>
      </c>
      <c r="E87" s="123">
        <f t="shared" si="21"/>
        <v>-59810230.140000001</v>
      </c>
      <c r="F87" s="123">
        <f t="shared" si="21"/>
        <v>229950100.12999997</v>
      </c>
      <c r="G87" s="123">
        <f t="shared" si="21"/>
        <v>-229950100.16999999</v>
      </c>
      <c r="H87" s="123">
        <f t="shared" si="21"/>
        <v>165200746.34000003</v>
      </c>
      <c r="I87" s="123">
        <f t="shared" si="21"/>
        <v>2393475173.6200004</v>
      </c>
    </row>
    <row r="88" spans="2:11" x14ac:dyDescent="0.2">
      <c r="B88" s="12" t="s">
        <v>37</v>
      </c>
      <c r="C88" s="123">
        <f>SUM(C89:C95)</f>
        <v>295990251.48000002</v>
      </c>
      <c r="D88" s="123">
        <f t="shared" ref="D88:I88" si="22">SUM(D89:D95)</f>
        <v>0</v>
      </c>
      <c r="E88" s="123">
        <f t="shared" si="22"/>
        <v>0</v>
      </c>
      <c r="F88" s="123">
        <f t="shared" si="22"/>
        <v>0</v>
      </c>
      <c r="G88" s="132">
        <f t="shared" si="22"/>
        <v>0</v>
      </c>
      <c r="H88" s="123">
        <f t="shared" si="22"/>
        <v>0</v>
      </c>
      <c r="I88" s="123">
        <f t="shared" si="22"/>
        <v>295990251.48000002</v>
      </c>
      <c r="K88" s="121"/>
    </row>
    <row r="89" spans="2:11" x14ac:dyDescent="0.2">
      <c r="B89" s="131" t="s">
        <v>38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f t="shared" ref="H89:H95" si="23">SUM(D89:G89)</f>
        <v>0</v>
      </c>
      <c r="I89" s="124">
        <f t="shared" ref="I89:I95" si="24">C89+H89</f>
        <v>0</v>
      </c>
      <c r="K89" s="121"/>
    </row>
    <row r="90" spans="2:11" x14ac:dyDescent="0.2">
      <c r="B90" s="131" t="s">
        <v>39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f t="shared" si="23"/>
        <v>0</v>
      </c>
      <c r="I90" s="124">
        <f t="shared" si="24"/>
        <v>0</v>
      </c>
      <c r="K90" s="121"/>
    </row>
    <row r="91" spans="2:11" x14ac:dyDescent="0.2">
      <c r="B91" s="11" t="s">
        <v>40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f t="shared" si="23"/>
        <v>0</v>
      </c>
      <c r="I91" s="124">
        <f t="shared" si="24"/>
        <v>0</v>
      </c>
      <c r="K91" s="121"/>
    </row>
    <row r="92" spans="2:11" x14ac:dyDescent="0.2">
      <c r="B92" s="11" t="s">
        <v>41</v>
      </c>
      <c r="C92" s="124">
        <v>295990251.48000002</v>
      </c>
      <c r="D92" s="124">
        <v>0</v>
      </c>
      <c r="E92" s="124">
        <v>0</v>
      </c>
      <c r="F92" s="124">
        <v>0</v>
      </c>
      <c r="G92" s="124">
        <v>0</v>
      </c>
      <c r="H92" s="124">
        <f t="shared" si="23"/>
        <v>0</v>
      </c>
      <c r="I92" s="124">
        <f t="shared" si="24"/>
        <v>295990251.48000002</v>
      </c>
      <c r="K92" s="121"/>
    </row>
    <row r="93" spans="2:11" x14ac:dyDescent="0.2">
      <c r="B93" s="11" t="s">
        <v>42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f t="shared" si="23"/>
        <v>0</v>
      </c>
      <c r="I93" s="124">
        <f t="shared" si="24"/>
        <v>0</v>
      </c>
      <c r="K93" s="121"/>
    </row>
    <row r="94" spans="2:11" x14ac:dyDescent="0.2">
      <c r="B94" s="11" t="s">
        <v>43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f t="shared" si="23"/>
        <v>0</v>
      </c>
      <c r="I94" s="124">
        <f t="shared" si="24"/>
        <v>0</v>
      </c>
      <c r="K94" s="121"/>
    </row>
    <row r="95" spans="2:11" x14ac:dyDescent="0.2">
      <c r="B95" s="129" t="s">
        <v>44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30">
        <f t="shared" si="23"/>
        <v>0</v>
      </c>
      <c r="I95" s="130">
        <f t="shared" si="24"/>
        <v>0</v>
      </c>
      <c r="K95" s="121"/>
    </row>
    <row r="96" spans="2:11" x14ac:dyDescent="0.2">
      <c r="B96" s="12" t="s">
        <v>45</v>
      </c>
      <c r="C96" s="123">
        <f>SUM(C97:C105)</f>
        <v>59455302.799999997</v>
      </c>
      <c r="D96" s="123">
        <f t="shared" ref="D96:I96" si="25">SUM(D97:D105)</f>
        <v>0</v>
      </c>
      <c r="E96" s="123">
        <f t="shared" si="25"/>
        <v>0</v>
      </c>
      <c r="F96" s="123">
        <f t="shared" si="25"/>
        <v>58480528.630000003</v>
      </c>
      <c r="G96" s="123">
        <f t="shared" si="25"/>
        <v>-10138130</v>
      </c>
      <c r="H96" s="123">
        <f t="shared" si="25"/>
        <v>48342398.630000003</v>
      </c>
      <c r="I96" s="123">
        <f t="shared" si="25"/>
        <v>107797701.43000001</v>
      </c>
      <c r="K96" s="121"/>
    </row>
    <row r="97" spans="2:11" x14ac:dyDescent="0.2">
      <c r="B97" s="11" t="s">
        <v>46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f t="shared" ref="H97:H105" si="26">SUM(D97:G97)</f>
        <v>0</v>
      </c>
      <c r="I97" s="124">
        <f t="shared" ref="I97:I105" si="27">C97+H97</f>
        <v>0</v>
      </c>
      <c r="K97" s="121"/>
    </row>
    <row r="98" spans="2:11" x14ac:dyDescent="0.2">
      <c r="B98" s="11" t="s">
        <v>47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f t="shared" si="26"/>
        <v>0</v>
      </c>
      <c r="I98" s="124">
        <f t="shared" si="27"/>
        <v>0</v>
      </c>
      <c r="K98" s="121"/>
    </row>
    <row r="99" spans="2:11" x14ac:dyDescent="0.2">
      <c r="B99" s="11" t="s">
        <v>48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4">
        <f t="shared" si="26"/>
        <v>0</v>
      </c>
      <c r="I99" s="124">
        <f t="shared" si="27"/>
        <v>0</v>
      </c>
      <c r="K99" s="121"/>
    </row>
    <row r="100" spans="2:11" x14ac:dyDescent="0.2">
      <c r="B100" s="11" t="s">
        <v>49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f t="shared" si="26"/>
        <v>0</v>
      </c>
      <c r="I100" s="124">
        <f t="shared" si="27"/>
        <v>0</v>
      </c>
      <c r="K100" s="121"/>
    </row>
    <row r="101" spans="2:11" x14ac:dyDescent="0.2">
      <c r="B101" s="13" t="s">
        <v>50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f t="shared" si="26"/>
        <v>0</v>
      </c>
      <c r="I101" s="124">
        <f t="shared" si="27"/>
        <v>0</v>
      </c>
      <c r="K101" s="121"/>
    </row>
    <row r="102" spans="2:11" x14ac:dyDescent="0.2">
      <c r="B102" s="11" t="s">
        <v>51</v>
      </c>
      <c r="C102" s="124">
        <v>0</v>
      </c>
      <c r="D102" s="124">
        <v>0</v>
      </c>
      <c r="E102" s="124">
        <v>0</v>
      </c>
      <c r="F102" s="124">
        <v>58480528.630000003</v>
      </c>
      <c r="G102" s="124">
        <v>0</v>
      </c>
      <c r="H102" s="124">
        <f t="shared" si="26"/>
        <v>58480528.630000003</v>
      </c>
      <c r="I102" s="124">
        <f t="shared" si="27"/>
        <v>58480528.630000003</v>
      </c>
      <c r="K102" s="121"/>
    </row>
    <row r="103" spans="2:11" x14ac:dyDescent="0.2">
      <c r="B103" s="11" t="s">
        <v>52</v>
      </c>
      <c r="C103" s="124">
        <v>51533102.799999997</v>
      </c>
      <c r="D103" s="124">
        <v>0</v>
      </c>
      <c r="E103" s="124">
        <v>0</v>
      </c>
      <c r="F103" s="124">
        <v>0</v>
      </c>
      <c r="G103" s="124">
        <v>-9215930</v>
      </c>
      <c r="H103" s="124">
        <f t="shared" si="26"/>
        <v>-9215930</v>
      </c>
      <c r="I103" s="124">
        <f t="shared" si="27"/>
        <v>42317172.799999997</v>
      </c>
      <c r="K103" s="121"/>
    </row>
    <row r="104" spans="2:11" x14ac:dyDescent="0.2">
      <c r="B104" s="11" t="s">
        <v>53</v>
      </c>
      <c r="C104" s="124">
        <v>7922200</v>
      </c>
      <c r="D104" s="124">
        <v>0</v>
      </c>
      <c r="E104" s="124">
        <v>0</v>
      </c>
      <c r="F104" s="124">
        <v>0</v>
      </c>
      <c r="G104" s="124">
        <v>-922200</v>
      </c>
      <c r="H104" s="124">
        <f t="shared" si="26"/>
        <v>-922200</v>
      </c>
      <c r="I104" s="124">
        <f t="shared" si="27"/>
        <v>7000000</v>
      </c>
      <c r="K104" s="121"/>
    </row>
    <row r="105" spans="2:11" x14ac:dyDescent="0.2">
      <c r="B105" s="11" t="s">
        <v>54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f t="shared" si="26"/>
        <v>0</v>
      </c>
      <c r="I105" s="124">
        <f t="shared" si="27"/>
        <v>0</v>
      </c>
      <c r="K105" s="121"/>
    </row>
    <row r="106" spans="2:11" x14ac:dyDescent="0.2">
      <c r="B106" s="12" t="s">
        <v>55</v>
      </c>
      <c r="C106" s="123">
        <f>SUM(C107:C115)</f>
        <v>231680209.99000001</v>
      </c>
      <c r="D106" s="123">
        <f t="shared" ref="D106:I106" si="28">SUM(D107:D115)</f>
        <v>18564022.129999999</v>
      </c>
      <c r="E106" s="123">
        <f t="shared" si="28"/>
        <v>0</v>
      </c>
      <c r="F106" s="123">
        <f t="shared" si="28"/>
        <v>0</v>
      </c>
      <c r="G106" s="123">
        <f t="shared" si="28"/>
        <v>0</v>
      </c>
      <c r="H106" s="123">
        <f t="shared" si="28"/>
        <v>18564022.129999999</v>
      </c>
      <c r="I106" s="123">
        <f t="shared" si="28"/>
        <v>250244232.12</v>
      </c>
      <c r="K106" s="121"/>
    </row>
    <row r="107" spans="2:11" x14ac:dyDescent="0.2">
      <c r="B107" s="11" t="s">
        <v>56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f t="shared" ref="H107:H115" si="29">SUM(D107:G107)</f>
        <v>0</v>
      </c>
      <c r="I107" s="124">
        <f t="shared" ref="I107:I115" si="30">C107+H107</f>
        <v>0</v>
      </c>
      <c r="K107" s="121"/>
    </row>
    <row r="108" spans="2:11" x14ac:dyDescent="0.2">
      <c r="B108" s="11" t="s">
        <v>57</v>
      </c>
      <c r="C108" s="124">
        <v>4000000</v>
      </c>
      <c r="D108" s="124">
        <v>0</v>
      </c>
      <c r="E108" s="124">
        <v>0</v>
      </c>
      <c r="F108" s="124">
        <v>0</v>
      </c>
      <c r="G108" s="124">
        <v>0</v>
      </c>
      <c r="H108" s="124">
        <f t="shared" si="29"/>
        <v>0</v>
      </c>
      <c r="I108" s="124">
        <f t="shared" si="30"/>
        <v>4000000</v>
      </c>
      <c r="K108" s="121"/>
    </row>
    <row r="109" spans="2:11" x14ac:dyDescent="0.2">
      <c r="B109" s="11" t="s">
        <v>58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f t="shared" si="29"/>
        <v>0</v>
      </c>
      <c r="I109" s="124">
        <f t="shared" si="30"/>
        <v>0</v>
      </c>
      <c r="K109" s="121"/>
    </row>
    <row r="110" spans="2:11" x14ac:dyDescent="0.2">
      <c r="B110" s="11" t="s">
        <v>59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4">
        <f t="shared" si="29"/>
        <v>0</v>
      </c>
      <c r="I110" s="124">
        <f t="shared" si="30"/>
        <v>0</v>
      </c>
      <c r="K110" s="121"/>
    </row>
    <row r="111" spans="2:11" x14ac:dyDescent="0.2">
      <c r="B111" s="11" t="s">
        <v>60</v>
      </c>
      <c r="C111" s="124">
        <v>227153473.99000001</v>
      </c>
      <c r="D111" s="124">
        <v>18564022.129999999</v>
      </c>
      <c r="E111" s="124">
        <v>0</v>
      </c>
      <c r="F111" s="124">
        <v>0</v>
      </c>
      <c r="G111" s="124">
        <v>0</v>
      </c>
      <c r="H111" s="124">
        <f t="shared" si="29"/>
        <v>18564022.129999999</v>
      </c>
      <c r="I111" s="124">
        <f t="shared" si="30"/>
        <v>245717496.12</v>
      </c>
      <c r="K111" s="121"/>
    </row>
    <row r="112" spans="2:11" x14ac:dyDescent="0.2">
      <c r="B112" s="11" t="s">
        <v>61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f t="shared" si="29"/>
        <v>0</v>
      </c>
      <c r="I112" s="124">
        <f t="shared" si="30"/>
        <v>0</v>
      </c>
      <c r="K112" s="121"/>
    </row>
    <row r="113" spans="2:11" x14ac:dyDescent="0.2">
      <c r="B113" s="11" t="s">
        <v>62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f t="shared" si="29"/>
        <v>0</v>
      </c>
      <c r="I113" s="124">
        <f t="shared" si="30"/>
        <v>0</v>
      </c>
      <c r="K113" s="121"/>
    </row>
    <row r="114" spans="2:11" x14ac:dyDescent="0.2">
      <c r="B114" s="11" t="s">
        <v>63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f t="shared" si="29"/>
        <v>0</v>
      </c>
      <c r="I114" s="124">
        <f t="shared" si="30"/>
        <v>0</v>
      </c>
      <c r="K114" s="121"/>
    </row>
    <row r="115" spans="2:11" x14ac:dyDescent="0.2">
      <c r="B115" s="11" t="s">
        <v>64</v>
      </c>
      <c r="C115" s="124">
        <v>526736</v>
      </c>
      <c r="D115" s="124">
        <v>0</v>
      </c>
      <c r="E115" s="124">
        <v>0</v>
      </c>
      <c r="F115" s="124">
        <v>0</v>
      </c>
      <c r="G115" s="124">
        <v>0</v>
      </c>
      <c r="H115" s="124">
        <f t="shared" si="29"/>
        <v>0</v>
      </c>
      <c r="I115" s="124">
        <f t="shared" si="30"/>
        <v>526736</v>
      </c>
      <c r="K115" s="121"/>
    </row>
    <row r="116" spans="2:11" x14ac:dyDescent="0.2">
      <c r="B116" s="12" t="s">
        <v>65</v>
      </c>
      <c r="C116" s="123">
        <f>SUM(C117:C125)</f>
        <v>429662994.19000006</v>
      </c>
      <c r="D116" s="123">
        <f t="shared" ref="D116:I116" si="31">SUM(D117:D125)</f>
        <v>13887897.689999999</v>
      </c>
      <c r="E116" s="123">
        <f t="shared" si="31"/>
        <v>0</v>
      </c>
      <c r="F116" s="123">
        <f t="shared" si="31"/>
        <v>105033954.17000002</v>
      </c>
      <c r="G116" s="123">
        <f t="shared" si="31"/>
        <v>0</v>
      </c>
      <c r="H116" s="123">
        <f t="shared" si="31"/>
        <v>118921851.86000003</v>
      </c>
      <c r="I116" s="123">
        <f t="shared" si="31"/>
        <v>548584846.05000007</v>
      </c>
      <c r="K116" s="121"/>
    </row>
    <row r="117" spans="2:11" x14ac:dyDescent="0.2">
      <c r="B117" s="11" t="s">
        <v>66</v>
      </c>
      <c r="C117" s="124">
        <v>23408376.329999998</v>
      </c>
      <c r="D117" s="124">
        <v>0</v>
      </c>
      <c r="E117" s="124">
        <v>0</v>
      </c>
      <c r="F117" s="124">
        <v>0</v>
      </c>
      <c r="G117" s="124">
        <v>0</v>
      </c>
      <c r="H117" s="124">
        <f t="shared" ref="H117:H125" si="32">SUM(D117:G117)</f>
        <v>0</v>
      </c>
      <c r="I117" s="124">
        <f t="shared" ref="I117:I125" si="33">C117+H117</f>
        <v>23408376.329999998</v>
      </c>
      <c r="K117" s="121"/>
    </row>
    <row r="118" spans="2:11" x14ac:dyDescent="0.2">
      <c r="B118" s="11" t="s">
        <v>67</v>
      </c>
      <c r="C118" s="124">
        <v>406254617.86000007</v>
      </c>
      <c r="D118" s="124">
        <v>12569453.93</v>
      </c>
      <c r="E118" s="124">
        <v>0</v>
      </c>
      <c r="F118" s="124">
        <v>105033954.17000002</v>
      </c>
      <c r="G118" s="124">
        <v>0</v>
      </c>
      <c r="H118" s="124">
        <f t="shared" si="32"/>
        <v>117603408.10000002</v>
      </c>
      <c r="I118" s="124">
        <f t="shared" si="33"/>
        <v>523858025.9600001</v>
      </c>
      <c r="K118" s="121"/>
    </row>
    <row r="119" spans="2:11" x14ac:dyDescent="0.2">
      <c r="B119" s="11" t="s">
        <v>68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f t="shared" si="32"/>
        <v>0</v>
      </c>
      <c r="I119" s="124">
        <f t="shared" si="33"/>
        <v>0</v>
      </c>
      <c r="K119" s="121"/>
    </row>
    <row r="120" spans="2:11" x14ac:dyDescent="0.2">
      <c r="B120" s="11" t="s">
        <v>69</v>
      </c>
      <c r="C120" s="124">
        <v>0</v>
      </c>
      <c r="D120" s="124">
        <v>1318443.7599999998</v>
      </c>
      <c r="E120" s="124">
        <v>0</v>
      </c>
      <c r="F120" s="124">
        <v>0</v>
      </c>
      <c r="G120" s="124">
        <v>0</v>
      </c>
      <c r="H120" s="124">
        <f t="shared" si="32"/>
        <v>1318443.7599999998</v>
      </c>
      <c r="I120" s="124">
        <f t="shared" si="33"/>
        <v>1318443.7599999998</v>
      </c>
      <c r="K120" s="121"/>
    </row>
    <row r="121" spans="2:11" x14ac:dyDescent="0.2">
      <c r="B121" s="11" t="s">
        <v>70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f t="shared" si="32"/>
        <v>0</v>
      </c>
      <c r="I121" s="124">
        <f t="shared" si="33"/>
        <v>0</v>
      </c>
      <c r="K121" s="121"/>
    </row>
    <row r="122" spans="2:11" x14ac:dyDescent="0.2">
      <c r="B122" s="11" t="s">
        <v>71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f t="shared" si="32"/>
        <v>0</v>
      </c>
      <c r="I122" s="124">
        <f t="shared" si="33"/>
        <v>0</v>
      </c>
      <c r="K122" s="121"/>
    </row>
    <row r="123" spans="2:11" x14ac:dyDescent="0.2">
      <c r="B123" s="11" t="s">
        <v>72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f t="shared" si="32"/>
        <v>0</v>
      </c>
      <c r="I123" s="124">
        <f t="shared" si="33"/>
        <v>0</v>
      </c>
      <c r="K123" s="121"/>
    </row>
    <row r="124" spans="2:11" x14ac:dyDescent="0.2">
      <c r="B124" s="11" t="s">
        <v>73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f t="shared" si="32"/>
        <v>0</v>
      </c>
      <c r="I124" s="124">
        <f t="shared" si="33"/>
        <v>0</v>
      </c>
      <c r="K124" s="121"/>
    </row>
    <row r="125" spans="2:11" x14ac:dyDescent="0.2">
      <c r="B125" s="11" t="s">
        <v>74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f t="shared" si="32"/>
        <v>0</v>
      </c>
      <c r="I125" s="124">
        <f t="shared" si="33"/>
        <v>0</v>
      </c>
      <c r="K125" s="121"/>
    </row>
    <row r="126" spans="2:11" x14ac:dyDescent="0.2">
      <c r="B126" s="12" t="s">
        <v>75</v>
      </c>
      <c r="C126" s="123">
        <f>SUM(C127:C135)</f>
        <v>179792194.56999999</v>
      </c>
      <c r="D126" s="123">
        <f t="shared" ref="D126:I126" si="34">SUM(D127:D135)</f>
        <v>64335700.910000004</v>
      </c>
      <c r="E126" s="123">
        <f t="shared" si="34"/>
        <v>0</v>
      </c>
      <c r="F126" s="123">
        <f t="shared" si="34"/>
        <v>286268.78000000003</v>
      </c>
      <c r="G126" s="123">
        <f t="shared" si="34"/>
        <v>-23959602.780000009</v>
      </c>
      <c r="H126" s="123">
        <f t="shared" si="34"/>
        <v>40662366.909999996</v>
      </c>
      <c r="I126" s="123">
        <f t="shared" si="34"/>
        <v>220454561.47999999</v>
      </c>
      <c r="K126" s="121"/>
    </row>
    <row r="127" spans="2:11" x14ac:dyDescent="0.2">
      <c r="B127" s="131" t="s">
        <v>76</v>
      </c>
      <c r="C127" s="124">
        <v>5958070.5600000005</v>
      </c>
      <c r="D127" s="124">
        <v>182000</v>
      </c>
      <c r="E127" s="124">
        <v>0</v>
      </c>
      <c r="F127" s="124">
        <v>0</v>
      </c>
      <c r="G127" s="124">
        <v>-286268.78000000003</v>
      </c>
      <c r="H127" s="124">
        <f t="shared" ref="H127:H135" si="35">SUM(D127:G127)</f>
        <v>-104268.78000000003</v>
      </c>
      <c r="I127" s="124">
        <f t="shared" ref="I127:I135" si="36">C127+H127</f>
        <v>5853801.7800000003</v>
      </c>
      <c r="K127" s="121"/>
    </row>
    <row r="128" spans="2:11" x14ac:dyDescent="0.2">
      <c r="B128" s="11" t="s">
        <v>77</v>
      </c>
      <c r="C128" s="124">
        <v>8556000</v>
      </c>
      <c r="D128" s="124">
        <v>0</v>
      </c>
      <c r="E128" s="124">
        <v>0</v>
      </c>
      <c r="F128" s="124">
        <v>0</v>
      </c>
      <c r="G128" s="124">
        <v>0</v>
      </c>
      <c r="H128" s="124">
        <f t="shared" si="35"/>
        <v>0</v>
      </c>
      <c r="I128" s="124">
        <f t="shared" si="36"/>
        <v>8556000</v>
      </c>
      <c r="K128" s="121"/>
    </row>
    <row r="129" spans="2:11" x14ac:dyDescent="0.2">
      <c r="B129" s="11" t="s">
        <v>78</v>
      </c>
      <c r="C129" s="124">
        <v>2474110</v>
      </c>
      <c r="D129" s="124">
        <v>0</v>
      </c>
      <c r="E129" s="124">
        <v>0</v>
      </c>
      <c r="F129" s="124">
        <v>0</v>
      </c>
      <c r="G129" s="124">
        <v>-2474110</v>
      </c>
      <c r="H129" s="124">
        <f t="shared" si="35"/>
        <v>-2474110</v>
      </c>
      <c r="I129" s="124">
        <f t="shared" si="36"/>
        <v>0</v>
      </c>
      <c r="K129" s="121"/>
    </row>
    <row r="130" spans="2:11" x14ac:dyDescent="0.2">
      <c r="B130" s="11" t="s">
        <v>79</v>
      </c>
      <c r="C130" s="124">
        <v>139144014.00999999</v>
      </c>
      <c r="D130" s="124">
        <v>63435994.910000004</v>
      </c>
      <c r="E130" s="124">
        <v>0</v>
      </c>
      <c r="F130" s="124">
        <v>0</v>
      </c>
      <c r="G130" s="124">
        <v>-21199224.000000007</v>
      </c>
      <c r="H130" s="124">
        <f t="shared" si="35"/>
        <v>42236770.909999996</v>
      </c>
      <c r="I130" s="124">
        <f t="shared" si="36"/>
        <v>181380784.91999999</v>
      </c>
      <c r="K130" s="121"/>
    </row>
    <row r="131" spans="2:11" x14ac:dyDescent="0.2">
      <c r="B131" s="11" t="s">
        <v>80</v>
      </c>
      <c r="C131" s="124">
        <v>3810000</v>
      </c>
      <c r="D131" s="124">
        <v>0</v>
      </c>
      <c r="E131" s="124">
        <v>0</v>
      </c>
      <c r="F131" s="124">
        <v>0</v>
      </c>
      <c r="G131" s="124">
        <v>0</v>
      </c>
      <c r="H131" s="124">
        <f t="shared" si="35"/>
        <v>0</v>
      </c>
      <c r="I131" s="124">
        <f t="shared" si="36"/>
        <v>3810000</v>
      </c>
      <c r="K131" s="121"/>
    </row>
    <row r="132" spans="2:11" x14ac:dyDescent="0.2">
      <c r="B132" s="11" t="s">
        <v>81</v>
      </c>
      <c r="C132" s="124">
        <v>16000000</v>
      </c>
      <c r="D132" s="124">
        <v>717706</v>
      </c>
      <c r="E132" s="124">
        <v>0</v>
      </c>
      <c r="F132" s="124">
        <v>0</v>
      </c>
      <c r="G132" s="124">
        <v>0</v>
      </c>
      <c r="H132" s="124">
        <f t="shared" si="35"/>
        <v>717706</v>
      </c>
      <c r="I132" s="133">
        <f t="shared" si="36"/>
        <v>16717706</v>
      </c>
      <c r="K132" s="121"/>
    </row>
    <row r="133" spans="2:11" x14ac:dyDescent="0.2">
      <c r="B133" s="11" t="s">
        <v>82</v>
      </c>
      <c r="C133" s="124">
        <v>1350000</v>
      </c>
      <c r="D133" s="124">
        <v>0</v>
      </c>
      <c r="E133" s="124">
        <v>0</v>
      </c>
      <c r="F133" s="124">
        <v>0</v>
      </c>
      <c r="G133" s="124">
        <v>0</v>
      </c>
      <c r="H133" s="124">
        <f t="shared" si="35"/>
        <v>0</v>
      </c>
      <c r="I133" s="124">
        <f t="shared" si="36"/>
        <v>1350000</v>
      </c>
      <c r="K133" s="121"/>
    </row>
    <row r="134" spans="2:11" x14ac:dyDescent="0.2">
      <c r="B134" s="11" t="s">
        <v>83</v>
      </c>
      <c r="C134" s="124">
        <v>0</v>
      </c>
      <c r="D134" s="133">
        <v>0</v>
      </c>
      <c r="E134" s="124">
        <v>0</v>
      </c>
      <c r="F134" s="124">
        <v>0</v>
      </c>
      <c r="G134" s="124">
        <v>0</v>
      </c>
      <c r="H134" s="124">
        <f t="shared" si="35"/>
        <v>0</v>
      </c>
      <c r="I134" s="124">
        <f t="shared" si="36"/>
        <v>0</v>
      </c>
      <c r="K134" s="121"/>
    </row>
    <row r="135" spans="2:11" x14ac:dyDescent="0.2">
      <c r="B135" s="11" t="s">
        <v>84</v>
      </c>
      <c r="C135" s="124">
        <v>2500000</v>
      </c>
      <c r="D135" s="124">
        <v>0</v>
      </c>
      <c r="E135" s="124">
        <v>0</v>
      </c>
      <c r="F135" s="124">
        <v>286268.78000000003</v>
      </c>
      <c r="G135" s="124">
        <v>0</v>
      </c>
      <c r="H135" s="124">
        <f t="shared" si="35"/>
        <v>286268.78000000003</v>
      </c>
      <c r="I135" s="124">
        <f t="shared" si="36"/>
        <v>2786268.7800000003</v>
      </c>
      <c r="K135" s="121"/>
    </row>
    <row r="136" spans="2:11" x14ac:dyDescent="0.2">
      <c r="B136" s="137" t="s">
        <v>85</v>
      </c>
      <c r="C136" s="123">
        <f>SUM(C137:C139)</f>
        <v>463677431.61000001</v>
      </c>
      <c r="D136" s="123">
        <f t="shared" ref="D136:I136" si="37">SUM(D137:D139)</f>
        <v>128046885.21000004</v>
      </c>
      <c r="E136" s="123">
        <f t="shared" si="37"/>
        <v>0</v>
      </c>
      <c r="F136" s="123">
        <f t="shared" si="37"/>
        <v>66149348.54999996</v>
      </c>
      <c r="G136" s="123">
        <f t="shared" si="37"/>
        <v>0</v>
      </c>
      <c r="H136" s="123">
        <f t="shared" si="37"/>
        <v>194196233.75999999</v>
      </c>
      <c r="I136" s="123">
        <f t="shared" si="37"/>
        <v>657873665.37000012</v>
      </c>
      <c r="K136" s="121"/>
    </row>
    <row r="137" spans="2:11" x14ac:dyDescent="0.2">
      <c r="B137" s="134" t="s">
        <v>86</v>
      </c>
      <c r="C137" s="124">
        <v>307292874.80000001</v>
      </c>
      <c r="D137" s="124">
        <v>85889645.710000038</v>
      </c>
      <c r="E137" s="124">
        <v>0</v>
      </c>
      <c r="F137" s="124">
        <v>36597491.829999954</v>
      </c>
      <c r="G137" s="124">
        <v>0</v>
      </c>
      <c r="H137" s="124">
        <f t="shared" ref="H137:H139" si="38">SUM(D137:G137)</f>
        <v>122487137.53999999</v>
      </c>
      <c r="I137" s="124">
        <f t="shared" ref="I137:I139" si="39">C137+H137</f>
        <v>429780012.34000003</v>
      </c>
      <c r="K137" s="121"/>
    </row>
    <row r="138" spans="2:11" x14ac:dyDescent="0.2">
      <c r="B138" s="11" t="s">
        <v>87</v>
      </c>
      <c r="C138" s="124">
        <v>156384556.81</v>
      </c>
      <c r="D138" s="124">
        <v>42157239.500000007</v>
      </c>
      <c r="E138" s="124">
        <v>0</v>
      </c>
      <c r="F138" s="124">
        <v>29551856.720000006</v>
      </c>
      <c r="G138" s="133">
        <v>0</v>
      </c>
      <c r="H138" s="124">
        <f t="shared" si="38"/>
        <v>71709096.220000014</v>
      </c>
      <c r="I138" s="133">
        <f t="shared" si="39"/>
        <v>228093653.03000003</v>
      </c>
      <c r="K138" s="121"/>
    </row>
    <row r="139" spans="2:11" x14ac:dyDescent="0.2">
      <c r="B139" s="129" t="s">
        <v>88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30">
        <f t="shared" si="38"/>
        <v>0</v>
      </c>
      <c r="I139" s="130">
        <f t="shared" si="39"/>
        <v>0</v>
      </c>
      <c r="K139" s="121"/>
    </row>
    <row r="140" spans="2:11" x14ac:dyDescent="0.2">
      <c r="B140" s="12" t="s">
        <v>89</v>
      </c>
      <c r="C140" s="123">
        <f>SUM(C141:C147)</f>
        <v>270056151.63999999</v>
      </c>
      <c r="D140" s="123">
        <f t="shared" ref="D140:I140" si="40">SUM(D141:D147)</f>
        <v>176470.58</v>
      </c>
      <c r="E140" s="123">
        <f t="shared" si="40"/>
        <v>-59810230.140000001</v>
      </c>
      <c r="F140" s="123">
        <f t="shared" si="40"/>
        <v>0</v>
      </c>
      <c r="G140" s="123">
        <f t="shared" si="40"/>
        <v>-191850622.45999998</v>
      </c>
      <c r="H140" s="123">
        <f t="shared" si="40"/>
        <v>-251484382.01999998</v>
      </c>
      <c r="I140" s="123">
        <f t="shared" si="40"/>
        <v>18571769.620000005</v>
      </c>
      <c r="K140" s="121"/>
    </row>
    <row r="141" spans="2:11" x14ac:dyDescent="0.2">
      <c r="B141" s="11" t="s">
        <v>90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4">
        <f t="shared" ref="H141:H147" si="41">SUM(D141:G141)</f>
        <v>0</v>
      </c>
      <c r="I141" s="124">
        <f t="shared" ref="I141:I147" si="42">C141+H141</f>
        <v>0</v>
      </c>
      <c r="K141" s="121"/>
    </row>
    <row r="142" spans="2:11" x14ac:dyDescent="0.2">
      <c r="B142" s="11" t="s">
        <v>91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f t="shared" si="41"/>
        <v>0</v>
      </c>
      <c r="I142" s="124">
        <f t="shared" si="42"/>
        <v>0</v>
      </c>
      <c r="K142" s="121"/>
    </row>
    <row r="143" spans="2:11" x14ac:dyDescent="0.2">
      <c r="B143" s="11" t="s">
        <v>92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f t="shared" si="41"/>
        <v>0</v>
      </c>
      <c r="I143" s="124">
        <f t="shared" si="42"/>
        <v>0</v>
      </c>
      <c r="K143" s="121"/>
    </row>
    <row r="144" spans="2:11" x14ac:dyDescent="0.2">
      <c r="B144" s="11" t="s">
        <v>93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f t="shared" si="41"/>
        <v>0</v>
      </c>
      <c r="I144" s="124">
        <f t="shared" si="42"/>
        <v>0</v>
      </c>
      <c r="K144" s="121"/>
    </row>
    <row r="145" spans="2:11" x14ac:dyDescent="0.2">
      <c r="B145" s="11" t="s">
        <v>94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4">
        <f t="shared" si="41"/>
        <v>0</v>
      </c>
      <c r="I145" s="124">
        <f t="shared" si="42"/>
        <v>0</v>
      </c>
      <c r="K145" s="121"/>
    </row>
    <row r="146" spans="2:11" x14ac:dyDescent="0.2">
      <c r="B146" s="11" t="s">
        <v>95</v>
      </c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f t="shared" si="41"/>
        <v>0</v>
      </c>
      <c r="I146" s="124">
        <f t="shared" si="42"/>
        <v>0</v>
      </c>
      <c r="K146" s="121"/>
    </row>
    <row r="147" spans="2:11" x14ac:dyDescent="0.2">
      <c r="B147" s="11" t="s">
        <v>96</v>
      </c>
      <c r="C147" s="124">
        <v>270056151.63999999</v>
      </c>
      <c r="D147" s="124">
        <v>176470.58</v>
      </c>
      <c r="E147" s="124">
        <v>-59810230.140000001</v>
      </c>
      <c r="F147" s="124">
        <v>0</v>
      </c>
      <c r="G147" s="124">
        <v>-191850622.45999998</v>
      </c>
      <c r="H147" s="124">
        <f t="shared" si="41"/>
        <v>-251484382.01999998</v>
      </c>
      <c r="I147" s="124">
        <f t="shared" si="42"/>
        <v>18571769.620000005</v>
      </c>
      <c r="K147" s="121"/>
    </row>
    <row r="148" spans="2:11" x14ac:dyDescent="0.2">
      <c r="B148" s="12" t="s">
        <v>97</v>
      </c>
      <c r="C148" s="123">
        <f>SUM(C149:C151)</f>
        <v>0</v>
      </c>
      <c r="D148" s="123">
        <f t="shared" ref="D148:I148" si="43">SUM(D149:D151)</f>
        <v>0</v>
      </c>
      <c r="E148" s="123">
        <f t="shared" si="43"/>
        <v>0</v>
      </c>
      <c r="F148" s="123">
        <f t="shared" si="43"/>
        <v>0</v>
      </c>
      <c r="G148" s="123">
        <f t="shared" si="43"/>
        <v>0</v>
      </c>
      <c r="H148" s="123">
        <f t="shared" si="43"/>
        <v>0</v>
      </c>
      <c r="I148" s="123">
        <f t="shared" si="43"/>
        <v>0</v>
      </c>
      <c r="K148" s="121"/>
    </row>
    <row r="149" spans="2:11" x14ac:dyDescent="0.2">
      <c r="B149" s="11" t="s">
        <v>98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f t="shared" ref="H149:H151" si="44">SUM(D149:G149)</f>
        <v>0</v>
      </c>
      <c r="I149" s="124">
        <f t="shared" ref="I149:I151" si="45">C149+H149</f>
        <v>0</v>
      </c>
      <c r="K149" s="121"/>
    </row>
    <row r="150" spans="2:11" x14ac:dyDescent="0.2">
      <c r="B150" s="11" t="s">
        <v>99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f t="shared" si="44"/>
        <v>0</v>
      </c>
      <c r="I150" s="124">
        <f t="shared" si="45"/>
        <v>0</v>
      </c>
      <c r="K150" s="121"/>
    </row>
    <row r="151" spans="2:11" x14ac:dyDescent="0.2">
      <c r="B151" s="11" t="s">
        <v>100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f t="shared" si="44"/>
        <v>0</v>
      </c>
      <c r="I151" s="124">
        <f t="shared" si="45"/>
        <v>0</v>
      </c>
      <c r="K151" s="121"/>
    </row>
    <row r="152" spans="2:11" x14ac:dyDescent="0.2">
      <c r="B152" s="12" t="s">
        <v>101</v>
      </c>
      <c r="C152" s="123">
        <f>SUM(C153:C159)</f>
        <v>297959891</v>
      </c>
      <c r="D152" s="123">
        <f t="shared" ref="D152:I152" si="46">SUM(D153:D159)</f>
        <v>0</v>
      </c>
      <c r="E152" s="123">
        <f t="shared" si="46"/>
        <v>0</v>
      </c>
      <c r="F152" s="123">
        <f t="shared" si="46"/>
        <v>0</v>
      </c>
      <c r="G152" s="123">
        <f t="shared" si="46"/>
        <v>-4001744.93</v>
      </c>
      <c r="H152" s="123">
        <f t="shared" si="46"/>
        <v>-4001744.93</v>
      </c>
      <c r="I152" s="123">
        <f t="shared" si="46"/>
        <v>293958146.07000005</v>
      </c>
      <c r="K152" s="121"/>
    </row>
    <row r="153" spans="2:11" x14ac:dyDescent="0.2">
      <c r="B153" s="11" t="s">
        <v>102</v>
      </c>
      <c r="C153" s="124">
        <v>139621380.77000001</v>
      </c>
      <c r="D153" s="124">
        <v>0</v>
      </c>
      <c r="E153" s="124">
        <v>0</v>
      </c>
      <c r="F153" s="124">
        <v>0</v>
      </c>
      <c r="G153" s="124">
        <v>-4001744.93</v>
      </c>
      <c r="H153" s="124">
        <f t="shared" ref="H153:H159" si="47">SUM(D153:G153)</f>
        <v>-4001744.93</v>
      </c>
      <c r="I153" s="124">
        <f t="shared" ref="I153:I159" si="48">C153+H153</f>
        <v>135619635.84</v>
      </c>
      <c r="K153" s="121"/>
    </row>
    <row r="154" spans="2:11" x14ac:dyDescent="0.2">
      <c r="B154" s="11" t="s">
        <v>103</v>
      </c>
      <c r="C154" s="124">
        <v>156188510.23000002</v>
      </c>
      <c r="D154" s="124">
        <v>0</v>
      </c>
      <c r="E154" s="124">
        <v>0</v>
      </c>
      <c r="F154" s="124">
        <v>0</v>
      </c>
      <c r="G154" s="124">
        <v>0</v>
      </c>
      <c r="H154" s="124">
        <f t="shared" si="47"/>
        <v>0</v>
      </c>
      <c r="I154" s="124">
        <f t="shared" si="48"/>
        <v>156188510.23000002</v>
      </c>
      <c r="K154" s="121"/>
    </row>
    <row r="155" spans="2:11" x14ac:dyDescent="0.2">
      <c r="B155" s="11" t="s">
        <v>104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f t="shared" si="47"/>
        <v>0</v>
      </c>
      <c r="I155" s="124">
        <f t="shared" si="48"/>
        <v>0</v>
      </c>
      <c r="K155" s="121"/>
    </row>
    <row r="156" spans="2:11" x14ac:dyDescent="0.2">
      <c r="B156" s="13" t="s">
        <v>105</v>
      </c>
      <c r="C156" s="124">
        <v>150000</v>
      </c>
      <c r="D156" s="124">
        <v>0</v>
      </c>
      <c r="E156" s="124">
        <v>0</v>
      </c>
      <c r="F156" s="124">
        <v>0</v>
      </c>
      <c r="G156" s="124">
        <v>0</v>
      </c>
      <c r="H156" s="124">
        <f t="shared" si="47"/>
        <v>0</v>
      </c>
      <c r="I156" s="124">
        <f t="shared" si="48"/>
        <v>150000</v>
      </c>
      <c r="K156" s="121"/>
    </row>
    <row r="157" spans="2:11" x14ac:dyDescent="0.2">
      <c r="B157" s="11" t="s">
        <v>106</v>
      </c>
      <c r="C157" s="124">
        <v>2000000</v>
      </c>
      <c r="D157" s="124">
        <v>0</v>
      </c>
      <c r="E157" s="124">
        <v>0</v>
      </c>
      <c r="F157" s="124">
        <v>0</v>
      </c>
      <c r="G157" s="124">
        <v>0</v>
      </c>
      <c r="H157" s="124">
        <f t="shared" si="47"/>
        <v>0</v>
      </c>
      <c r="I157" s="124">
        <f t="shared" si="48"/>
        <v>2000000</v>
      </c>
      <c r="K157" s="121"/>
    </row>
    <row r="158" spans="2:11" x14ac:dyDescent="0.2">
      <c r="B158" s="11" t="s">
        <v>107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f t="shared" si="47"/>
        <v>0</v>
      </c>
      <c r="I158" s="124">
        <f t="shared" si="48"/>
        <v>0</v>
      </c>
      <c r="K158" s="121"/>
    </row>
    <row r="159" spans="2:11" x14ac:dyDescent="0.2">
      <c r="B159" s="11" t="s">
        <v>108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f t="shared" si="47"/>
        <v>0</v>
      </c>
      <c r="I159" s="124">
        <f t="shared" si="48"/>
        <v>0</v>
      </c>
      <c r="K159" s="121"/>
    </row>
    <row r="160" spans="2:11" x14ac:dyDescent="0.2">
      <c r="B160" s="6"/>
      <c r="C160" s="125"/>
      <c r="D160" s="125"/>
      <c r="E160" s="125"/>
      <c r="F160" s="125"/>
      <c r="G160" s="125"/>
      <c r="H160" s="125"/>
      <c r="I160" s="125"/>
    </row>
    <row r="161" spans="2:11" x14ac:dyDescent="0.2">
      <c r="B161" s="10" t="s">
        <v>110</v>
      </c>
      <c r="C161" s="126">
        <f>C87+C13</f>
        <v>8670169298.0400009</v>
      </c>
      <c r="D161" s="126">
        <f t="shared" ref="D161:I161" si="49">D87+D13</f>
        <v>3346987762.9097981</v>
      </c>
      <c r="E161" s="126">
        <f t="shared" si="49"/>
        <v>-59810230.140000001</v>
      </c>
      <c r="F161" s="126">
        <f t="shared" si="49"/>
        <v>605601751.55400193</v>
      </c>
      <c r="G161" s="126">
        <f t="shared" si="49"/>
        <v>-605601751.58379996</v>
      </c>
      <c r="H161" s="126">
        <f t="shared" si="49"/>
        <v>3287177532.7400002</v>
      </c>
      <c r="I161" s="126">
        <f t="shared" si="49"/>
        <v>11957346830.780001</v>
      </c>
      <c r="K161" s="122"/>
    </row>
    <row r="162" spans="2:11" x14ac:dyDescent="0.2">
      <c r="B162" s="7"/>
      <c r="C162" s="127"/>
      <c r="D162" s="127"/>
      <c r="E162" s="127"/>
      <c r="F162" s="127"/>
      <c r="G162" s="127"/>
      <c r="H162" s="127"/>
      <c r="I162" s="127"/>
    </row>
  </sheetData>
  <protectedRanges>
    <protectedRange sqref="C13:I13 C87:I87" name="Rango1_2"/>
  </protectedRanges>
  <mergeCells count="9">
    <mergeCell ref="B9:I9"/>
    <mergeCell ref="B10:I10"/>
    <mergeCell ref="D11:H11"/>
    <mergeCell ref="B1:D1"/>
    <mergeCell ref="B2:D2"/>
    <mergeCell ref="B3:D3"/>
    <mergeCell ref="B6:I6"/>
    <mergeCell ref="B7:I7"/>
    <mergeCell ref="B8:I8"/>
  </mergeCells>
  <pageMargins left="0.70866141732283472" right="0.9055118110236221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B1" sqref="B1:D1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140" t="str">
        <f>'Notas de Disciplina Financiera'!A1</f>
        <v>Municipio de León</v>
      </c>
      <c r="C1" s="140"/>
      <c r="D1" s="140"/>
      <c r="E1" s="35" t="s">
        <v>0</v>
      </c>
      <c r="F1" s="36">
        <f>'Notas de Disciplina Financiera'!D1</f>
        <v>2024</v>
      </c>
    </row>
    <row r="2" spans="1:6" x14ac:dyDescent="0.2">
      <c r="B2" s="140" t="s">
        <v>1</v>
      </c>
      <c r="C2" s="140"/>
      <c r="D2" s="140"/>
      <c r="E2" s="35" t="s">
        <v>2</v>
      </c>
      <c r="F2" s="36" t="str">
        <f>'Notas de Disciplina Financiera'!D2</f>
        <v>Trimestral</v>
      </c>
    </row>
    <row r="3" spans="1:6" x14ac:dyDescent="0.2">
      <c r="B3" s="140" t="str">
        <f>'Notas de Disciplina Financiera'!A3</f>
        <v>Correspondiente del 01 de Enero al 31 de Marzo de 2024</v>
      </c>
      <c r="C3" s="140"/>
      <c r="D3" s="140"/>
      <c r="E3" s="35" t="s">
        <v>4</v>
      </c>
      <c r="F3" s="36">
        <f>'Notas de Disciplina Financiera'!D3</f>
        <v>1</v>
      </c>
    </row>
    <row r="5" spans="1:6" ht="12" thickBot="1" x14ac:dyDescent="0.25">
      <c r="C5" s="38" t="s">
        <v>111</v>
      </c>
    </row>
    <row r="6" spans="1:6" x14ac:dyDescent="0.2">
      <c r="B6" s="152" t="str">
        <f>B1</f>
        <v>Municipio de León</v>
      </c>
      <c r="C6" s="153"/>
      <c r="D6" s="153"/>
      <c r="E6" s="153"/>
      <c r="F6" s="154"/>
    </row>
    <row r="7" spans="1:6" x14ac:dyDescent="0.2">
      <c r="B7" s="155" t="s">
        <v>112</v>
      </c>
      <c r="C7" s="156"/>
      <c r="D7" s="156"/>
      <c r="E7" s="156"/>
      <c r="F7" s="157"/>
    </row>
    <row r="8" spans="1:6" x14ac:dyDescent="0.2">
      <c r="B8" s="158" t="s">
        <v>182</v>
      </c>
      <c r="C8" s="159"/>
      <c r="D8" s="159"/>
      <c r="E8" s="159"/>
      <c r="F8" s="160"/>
    </row>
    <row r="9" spans="1:6" ht="22.5" x14ac:dyDescent="0.2">
      <c r="B9" s="150" t="s">
        <v>113</v>
      </c>
      <c r="C9" s="151" t="s">
        <v>114</v>
      </c>
      <c r="D9" s="51" t="s">
        <v>115</v>
      </c>
      <c r="E9" s="51" t="s">
        <v>116</v>
      </c>
      <c r="F9" s="52" t="s">
        <v>117</v>
      </c>
    </row>
    <row r="10" spans="1:6" x14ac:dyDescent="0.2">
      <c r="A10" s="37"/>
      <c r="B10" s="150"/>
      <c r="C10" s="151"/>
      <c r="D10" s="51" t="s">
        <v>118</v>
      </c>
      <c r="E10" s="51" t="s">
        <v>119</v>
      </c>
      <c r="F10" s="52" t="s">
        <v>120</v>
      </c>
    </row>
    <row r="11" spans="1:6" x14ac:dyDescent="0.2">
      <c r="B11" s="44"/>
      <c r="C11" s="45" t="s">
        <v>121</v>
      </c>
      <c r="D11" s="70">
        <f>SUM(D12:D20)</f>
        <v>0</v>
      </c>
      <c r="E11" s="70">
        <f t="shared" ref="E11:F11" si="0">SUM(E12:E20)</f>
        <v>0</v>
      </c>
      <c r="F11" s="71">
        <f t="shared" si="0"/>
        <v>0</v>
      </c>
    </row>
    <row r="12" spans="1:6" x14ac:dyDescent="0.2">
      <c r="B12" s="46">
        <v>1000</v>
      </c>
      <c r="C12" s="47" t="s">
        <v>122</v>
      </c>
      <c r="D12" s="72">
        <v>0</v>
      </c>
      <c r="E12" s="72">
        <v>0</v>
      </c>
      <c r="F12" s="73">
        <v>0</v>
      </c>
    </row>
    <row r="13" spans="1:6" x14ac:dyDescent="0.2">
      <c r="B13" s="46">
        <v>2000</v>
      </c>
      <c r="C13" s="47" t="s">
        <v>123</v>
      </c>
      <c r="D13" s="72">
        <v>0</v>
      </c>
      <c r="E13" s="72">
        <v>0</v>
      </c>
      <c r="F13" s="73">
        <v>0</v>
      </c>
    </row>
    <row r="14" spans="1:6" x14ac:dyDescent="0.2">
      <c r="B14" s="46">
        <v>3000</v>
      </c>
      <c r="C14" s="47" t="s">
        <v>124</v>
      </c>
      <c r="D14" s="72">
        <v>0</v>
      </c>
      <c r="E14" s="72">
        <v>0</v>
      </c>
      <c r="F14" s="73">
        <v>0</v>
      </c>
    </row>
    <row r="15" spans="1:6" x14ac:dyDescent="0.2">
      <c r="B15" s="46">
        <v>4000</v>
      </c>
      <c r="C15" s="47" t="s">
        <v>125</v>
      </c>
      <c r="D15" s="72">
        <v>0</v>
      </c>
      <c r="E15" s="72">
        <v>0</v>
      </c>
      <c r="F15" s="73">
        <v>0</v>
      </c>
    </row>
    <row r="16" spans="1:6" x14ac:dyDescent="0.2">
      <c r="B16" s="46">
        <v>5000</v>
      </c>
      <c r="C16" s="47" t="s">
        <v>126</v>
      </c>
      <c r="D16" s="72">
        <v>0</v>
      </c>
      <c r="E16" s="72">
        <v>0</v>
      </c>
      <c r="F16" s="73">
        <v>0</v>
      </c>
    </row>
    <row r="17" spans="2:6" x14ac:dyDescent="0.2">
      <c r="B17" s="46">
        <v>6000</v>
      </c>
      <c r="C17" s="47" t="s">
        <v>127</v>
      </c>
      <c r="D17" s="72">
        <v>0</v>
      </c>
      <c r="E17" s="72">
        <v>0</v>
      </c>
      <c r="F17" s="73">
        <v>0</v>
      </c>
    </row>
    <row r="18" spans="2:6" x14ac:dyDescent="0.2">
      <c r="B18" s="46">
        <v>7000</v>
      </c>
      <c r="C18" s="47" t="s">
        <v>128</v>
      </c>
      <c r="D18" s="72">
        <v>0</v>
      </c>
      <c r="E18" s="72">
        <v>0</v>
      </c>
      <c r="F18" s="73">
        <v>0</v>
      </c>
    </row>
    <row r="19" spans="2:6" x14ac:dyDescent="0.2">
      <c r="B19" s="46">
        <v>8000</v>
      </c>
      <c r="C19" s="47" t="s">
        <v>129</v>
      </c>
      <c r="D19" s="72">
        <v>0</v>
      </c>
      <c r="E19" s="72">
        <v>0</v>
      </c>
      <c r="F19" s="73">
        <v>0</v>
      </c>
    </row>
    <row r="20" spans="2:6" x14ac:dyDescent="0.2">
      <c r="B20" s="46">
        <v>9000</v>
      </c>
      <c r="C20" s="47" t="s">
        <v>130</v>
      </c>
      <c r="D20" s="72">
        <v>0</v>
      </c>
      <c r="E20" s="72">
        <v>0</v>
      </c>
      <c r="F20" s="73">
        <v>0</v>
      </c>
    </row>
    <row r="21" spans="2:6" x14ac:dyDescent="0.2">
      <c r="B21" s="46"/>
      <c r="C21" s="48" t="s">
        <v>131</v>
      </c>
      <c r="D21" s="74">
        <f>SUM(D22:D30)</f>
        <v>0</v>
      </c>
      <c r="E21" s="74">
        <f t="shared" ref="E21:F21" si="1">SUM(E22:E30)</f>
        <v>0</v>
      </c>
      <c r="F21" s="75">
        <f t="shared" si="1"/>
        <v>0</v>
      </c>
    </row>
    <row r="22" spans="2:6" x14ac:dyDescent="0.2">
      <c r="B22" s="46">
        <v>1000</v>
      </c>
      <c r="C22" s="47" t="s">
        <v>122</v>
      </c>
      <c r="D22" s="72">
        <v>0</v>
      </c>
      <c r="E22" s="72">
        <v>0</v>
      </c>
      <c r="F22" s="73">
        <v>0</v>
      </c>
    </row>
    <row r="23" spans="2:6" x14ac:dyDescent="0.2">
      <c r="B23" s="46">
        <v>2000</v>
      </c>
      <c r="C23" s="47" t="s">
        <v>123</v>
      </c>
      <c r="D23" s="72">
        <v>0</v>
      </c>
      <c r="E23" s="72">
        <v>0</v>
      </c>
      <c r="F23" s="73">
        <v>0</v>
      </c>
    </row>
    <row r="24" spans="2:6" x14ac:dyDescent="0.2">
      <c r="B24" s="46">
        <v>3000</v>
      </c>
      <c r="C24" s="47" t="s">
        <v>124</v>
      </c>
      <c r="D24" s="72">
        <v>0</v>
      </c>
      <c r="E24" s="72">
        <v>0</v>
      </c>
      <c r="F24" s="73">
        <v>0</v>
      </c>
    </row>
    <row r="25" spans="2:6" x14ac:dyDescent="0.2">
      <c r="B25" s="46">
        <v>4000</v>
      </c>
      <c r="C25" s="47" t="s">
        <v>125</v>
      </c>
      <c r="D25" s="72">
        <v>0</v>
      </c>
      <c r="E25" s="72">
        <v>0</v>
      </c>
      <c r="F25" s="73">
        <v>0</v>
      </c>
    </row>
    <row r="26" spans="2:6" x14ac:dyDescent="0.2">
      <c r="B26" s="46">
        <v>5000</v>
      </c>
      <c r="C26" s="47" t="s">
        <v>126</v>
      </c>
      <c r="D26" s="72">
        <v>0</v>
      </c>
      <c r="E26" s="72">
        <v>0</v>
      </c>
      <c r="F26" s="73">
        <v>0</v>
      </c>
    </row>
    <row r="27" spans="2:6" x14ac:dyDescent="0.2">
      <c r="B27" s="46">
        <v>6000</v>
      </c>
      <c r="C27" s="47" t="s">
        <v>127</v>
      </c>
      <c r="D27" s="72">
        <v>0</v>
      </c>
      <c r="E27" s="72">
        <v>0</v>
      </c>
      <c r="F27" s="73">
        <v>0</v>
      </c>
    </row>
    <row r="28" spans="2:6" x14ac:dyDescent="0.2">
      <c r="B28" s="46">
        <v>7000</v>
      </c>
      <c r="C28" s="47" t="s">
        <v>128</v>
      </c>
      <c r="D28" s="72">
        <v>0</v>
      </c>
      <c r="E28" s="72">
        <v>0</v>
      </c>
      <c r="F28" s="73">
        <v>0</v>
      </c>
    </row>
    <row r="29" spans="2:6" x14ac:dyDescent="0.2">
      <c r="B29" s="46">
        <v>8000</v>
      </c>
      <c r="C29" s="47" t="s">
        <v>129</v>
      </c>
      <c r="D29" s="72">
        <v>0</v>
      </c>
      <c r="E29" s="72">
        <v>0</v>
      </c>
      <c r="F29" s="73">
        <v>0</v>
      </c>
    </row>
    <row r="30" spans="2:6" x14ac:dyDescent="0.2">
      <c r="B30" s="49">
        <v>9000</v>
      </c>
      <c r="C30" s="50" t="s">
        <v>130</v>
      </c>
      <c r="D30" s="76">
        <v>0</v>
      </c>
      <c r="E30" s="76">
        <v>0</v>
      </c>
      <c r="F30" s="77">
        <v>0</v>
      </c>
    </row>
    <row r="31" spans="2:6" ht="12" thickBot="1" x14ac:dyDescent="0.25">
      <c r="B31" s="42"/>
      <c r="C31" s="43" t="s">
        <v>34</v>
      </c>
      <c r="D31" s="78">
        <f>D11+D21</f>
        <v>0</v>
      </c>
      <c r="E31" s="78">
        <f t="shared" ref="E31:F31" si="2">E11+E21</f>
        <v>0</v>
      </c>
      <c r="F31" s="79">
        <f t="shared" si="2"/>
        <v>0</v>
      </c>
    </row>
    <row r="33" spans="3:3" x14ac:dyDescent="0.2">
      <c r="C33" s="53"/>
    </row>
    <row r="34" spans="3:3" ht="15.75" x14ac:dyDescent="0.25">
      <c r="C34" s="128" t="s">
        <v>183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pageMargins left="0.7" right="0.7" top="0.75" bottom="0.75" header="0.3" footer="0.3"/>
  <pageSetup paperSize="9" orientation="landscape" r:id="rId1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workbookViewId="0">
      <selection activeCell="B1" sqref="B1:D1"/>
    </sheetView>
  </sheetViews>
  <sheetFormatPr baseColWidth="10" defaultColWidth="12" defaultRowHeight="11.25" x14ac:dyDescent="0.2"/>
  <cols>
    <col min="1" max="1" width="2.6640625" style="1" customWidth="1"/>
    <col min="2" max="2" width="24.1640625" style="1" customWidth="1"/>
    <col min="3" max="3" width="46" style="1" customWidth="1"/>
    <col min="4" max="4" width="18.5" style="1" customWidth="1"/>
    <col min="5" max="5" width="13" style="1" bestFit="1" customWidth="1"/>
    <col min="6" max="6" width="22.5" style="1" bestFit="1" customWidth="1"/>
    <col min="7" max="7" width="14.33203125" style="1" bestFit="1" customWidth="1"/>
    <col min="8" max="8" width="14.83203125" style="1" bestFit="1" customWidth="1"/>
    <col min="9" max="10" width="12.1640625" style="1" bestFit="1" customWidth="1"/>
    <col min="11" max="18" width="12" style="1"/>
    <col min="19" max="19" width="13.33203125" style="1" customWidth="1"/>
    <col min="20" max="16384" width="12" style="1"/>
  </cols>
  <sheetData>
    <row r="1" spans="1:10" x14ac:dyDescent="0.2">
      <c r="B1" s="140" t="str">
        <f>'Notas de Disciplina Financiera'!A1</f>
        <v>Municipio de León</v>
      </c>
      <c r="C1" s="140"/>
      <c r="D1" s="140"/>
      <c r="E1" s="35" t="s">
        <v>0</v>
      </c>
      <c r="F1" s="36">
        <f>'Notas de Disciplina Financiera'!D1</f>
        <v>2024</v>
      </c>
    </row>
    <row r="2" spans="1:10" x14ac:dyDescent="0.2">
      <c r="B2" s="140" t="s">
        <v>1</v>
      </c>
      <c r="C2" s="140"/>
      <c r="D2" s="140"/>
      <c r="E2" s="35" t="s">
        <v>2</v>
      </c>
      <c r="F2" s="36" t="str">
        <f>'Notas de Disciplina Financiera'!D2</f>
        <v>Trimestral</v>
      </c>
    </row>
    <row r="3" spans="1:10" x14ac:dyDescent="0.2">
      <c r="B3" s="140" t="str">
        <f>'Notas de Disciplina Financiera'!A3</f>
        <v>Correspondiente del 01 de Enero al 31 de Marzo de 2024</v>
      </c>
      <c r="C3" s="140"/>
      <c r="D3" s="140"/>
      <c r="E3" s="35" t="s">
        <v>4</v>
      </c>
      <c r="F3" s="36">
        <f>'Notas de Disciplina Financiera'!D3</f>
        <v>1</v>
      </c>
    </row>
    <row r="5" spans="1:10" ht="12" x14ac:dyDescent="0.2">
      <c r="B5" s="38"/>
      <c r="C5" s="55" t="s">
        <v>16</v>
      </c>
    </row>
    <row r="8" spans="1:10" ht="70.5" customHeight="1" x14ac:dyDescent="0.2">
      <c r="B8" s="171" t="s">
        <v>177</v>
      </c>
      <c r="C8" s="171"/>
      <c r="D8" s="171"/>
      <c r="E8" s="171"/>
      <c r="F8" s="171"/>
    </row>
    <row r="9" spans="1:10" ht="12" thickBot="1" x14ac:dyDescent="0.25">
      <c r="A9" s="37"/>
      <c r="B9" s="41"/>
    </row>
    <row r="10" spans="1:10" ht="24" customHeight="1" thickBot="1" x14ac:dyDescent="0.25">
      <c r="B10" s="161" t="s">
        <v>134</v>
      </c>
      <c r="C10" s="161" t="s">
        <v>135</v>
      </c>
      <c r="D10" s="161" t="s">
        <v>136</v>
      </c>
      <c r="E10" s="161" t="s">
        <v>137</v>
      </c>
      <c r="F10" s="69" t="s">
        <v>138</v>
      </c>
      <c r="G10" s="56" t="s">
        <v>139</v>
      </c>
      <c r="H10" s="161" t="s">
        <v>140</v>
      </c>
      <c r="I10" s="161" t="s">
        <v>141</v>
      </c>
      <c r="J10" s="161" t="s">
        <v>156</v>
      </c>
    </row>
    <row r="11" spans="1:10" ht="24" customHeight="1" thickBot="1" x14ac:dyDescent="0.25">
      <c r="B11" s="172"/>
      <c r="C11" s="162"/>
      <c r="D11" s="162"/>
      <c r="E11" s="162"/>
      <c r="F11" s="57" t="s">
        <v>142</v>
      </c>
      <c r="G11" s="57" t="s">
        <v>142</v>
      </c>
      <c r="H11" s="162"/>
      <c r="I11" s="162"/>
      <c r="J11" s="162"/>
    </row>
    <row r="12" spans="1:10" ht="24" customHeight="1" x14ac:dyDescent="0.2">
      <c r="B12" s="165" t="s">
        <v>143</v>
      </c>
      <c r="C12" s="166" t="s">
        <v>144</v>
      </c>
      <c r="D12" s="165">
        <v>24776546014</v>
      </c>
      <c r="E12" s="165" t="s">
        <v>145</v>
      </c>
      <c r="F12" s="168">
        <v>609801665</v>
      </c>
      <c r="G12" s="168">
        <v>609801665</v>
      </c>
      <c r="H12" s="170">
        <v>316598998</v>
      </c>
      <c r="I12" s="165" t="s">
        <v>146</v>
      </c>
      <c r="J12" s="163" t="s">
        <v>178</v>
      </c>
    </row>
    <row r="13" spans="1:10" ht="24" customHeight="1" thickBot="1" x14ac:dyDescent="0.25">
      <c r="B13" s="164"/>
      <c r="C13" s="167"/>
      <c r="D13" s="164"/>
      <c r="E13" s="164"/>
      <c r="F13" s="169"/>
      <c r="G13" s="169"/>
      <c r="H13" s="169"/>
      <c r="I13" s="164"/>
      <c r="J13" s="164"/>
    </row>
    <row r="14" spans="1:10" ht="24" customHeight="1" thickBot="1" x14ac:dyDescent="0.25">
      <c r="B14" s="66" t="s">
        <v>147</v>
      </c>
      <c r="C14" s="58" t="s">
        <v>148</v>
      </c>
      <c r="D14" s="59">
        <v>11513</v>
      </c>
      <c r="E14" s="60" t="s">
        <v>145</v>
      </c>
      <c r="F14" s="61">
        <v>540000000</v>
      </c>
      <c r="G14" s="61">
        <v>540000000</v>
      </c>
      <c r="H14" s="61">
        <v>307500000</v>
      </c>
      <c r="I14" s="59" t="s">
        <v>149</v>
      </c>
      <c r="J14" s="60" t="s">
        <v>179</v>
      </c>
    </row>
    <row r="15" spans="1:10" ht="24" customHeight="1" thickBot="1" x14ac:dyDescent="0.25">
      <c r="B15" s="66" t="s">
        <v>143</v>
      </c>
      <c r="C15" s="58" t="s">
        <v>150</v>
      </c>
      <c r="D15" s="59">
        <v>67374996</v>
      </c>
      <c r="E15" s="60" t="s">
        <v>145</v>
      </c>
      <c r="F15" s="61">
        <v>255769230</v>
      </c>
      <c r="G15" s="61">
        <v>255769230</v>
      </c>
      <c r="H15" s="61">
        <v>164742860</v>
      </c>
      <c r="I15" s="59" t="s">
        <v>151</v>
      </c>
      <c r="J15" s="60" t="s">
        <v>180</v>
      </c>
    </row>
    <row r="16" spans="1:10" ht="24" customHeight="1" thickBot="1" x14ac:dyDescent="0.25">
      <c r="B16" s="66" t="s">
        <v>147</v>
      </c>
      <c r="C16" s="58" t="s">
        <v>152</v>
      </c>
      <c r="D16" s="59" t="s">
        <v>153</v>
      </c>
      <c r="E16" s="60" t="s">
        <v>145</v>
      </c>
      <c r="F16" s="61">
        <v>711578778</v>
      </c>
      <c r="G16" s="61">
        <v>690021676</v>
      </c>
      <c r="H16" s="61">
        <v>684417934</v>
      </c>
      <c r="I16" s="59" t="s">
        <v>154</v>
      </c>
      <c r="J16" s="60" t="s">
        <v>181</v>
      </c>
    </row>
    <row r="17" spans="2:10" ht="24" customHeight="1" thickBot="1" x14ac:dyDescent="0.25">
      <c r="B17" s="62" t="s">
        <v>155</v>
      </c>
      <c r="C17" s="63"/>
      <c r="D17" s="63"/>
      <c r="E17" s="64"/>
      <c r="F17" s="68">
        <v>2117149673</v>
      </c>
      <c r="G17" s="65">
        <v>2095592571</v>
      </c>
      <c r="H17" s="68">
        <v>1473259792</v>
      </c>
      <c r="I17" s="54"/>
      <c r="J17" s="54"/>
    </row>
    <row r="18" spans="2:10" ht="24" customHeight="1" x14ac:dyDescent="0.2">
      <c r="B18" s="54"/>
      <c r="C18" s="54"/>
      <c r="D18" s="54"/>
      <c r="E18" s="54"/>
      <c r="F18" s="54"/>
      <c r="G18" s="54"/>
      <c r="H18" s="54"/>
      <c r="I18" s="54"/>
      <c r="J18" s="54"/>
    </row>
    <row r="19" spans="2:10" ht="24" customHeight="1" thickBot="1" x14ac:dyDescent="0.25">
      <c r="B19" s="54"/>
      <c r="C19" s="54"/>
      <c r="D19" s="54"/>
      <c r="E19" s="54"/>
      <c r="F19" s="54"/>
      <c r="G19" s="54"/>
      <c r="H19" s="54"/>
      <c r="I19" s="54"/>
      <c r="J19" s="54"/>
    </row>
    <row r="20" spans="2:10" ht="24" customHeight="1" x14ac:dyDescent="0.2">
      <c r="B20" s="161" t="s">
        <v>135</v>
      </c>
      <c r="C20" s="161" t="s">
        <v>157</v>
      </c>
      <c r="D20" s="161" t="s">
        <v>158</v>
      </c>
      <c r="E20" s="161" t="s">
        <v>159</v>
      </c>
      <c r="F20" s="161" t="s">
        <v>160</v>
      </c>
      <c r="G20" s="161" t="s">
        <v>161</v>
      </c>
      <c r="H20" s="161" t="s">
        <v>162</v>
      </c>
      <c r="I20" s="161" t="s">
        <v>163</v>
      </c>
      <c r="J20" s="161" t="s">
        <v>164</v>
      </c>
    </row>
    <row r="21" spans="2:10" ht="24" customHeight="1" thickBot="1" x14ac:dyDescent="0.25">
      <c r="B21" s="173"/>
      <c r="C21" s="173"/>
      <c r="D21" s="173"/>
      <c r="E21" s="173"/>
      <c r="F21" s="173"/>
      <c r="G21" s="173"/>
      <c r="H21" s="173"/>
      <c r="I21" s="173"/>
      <c r="J21" s="173"/>
    </row>
    <row r="22" spans="2:10" ht="24" customHeight="1" x14ac:dyDescent="0.2">
      <c r="B22" s="174" t="s">
        <v>144</v>
      </c>
      <c r="C22" s="176">
        <v>41765</v>
      </c>
      <c r="D22" s="176">
        <v>47297</v>
      </c>
      <c r="E22" s="178" t="s">
        <v>165</v>
      </c>
      <c r="F22" s="178" t="s">
        <v>166</v>
      </c>
      <c r="G22" s="178" t="s">
        <v>167</v>
      </c>
      <c r="H22" s="178" t="s">
        <v>168</v>
      </c>
      <c r="I22" s="178">
        <v>153</v>
      </c>
      <c r="J22" s="176">
        <v>41635</v>
      </c>
    </row>
    <row r="23" spans="2:10" ht="24" customHeight="1" thickBot="1" x14ac:dyDescent="0.25">
      <c r="B23" s="175"/>
      <c r="C23" s="177"/>
      <c r="D23" s="177"/>
      <c r="E23" s="179"/>
      <c r="F23" s="179"/>
      <c r="G23" s="179"/>
      <c r="H23" s="179"/>
      <c r="I23" s="179"/>
      <c r="J23" s="177"/>
    </row>
    <row r="24" spans="2:10" ht="36.75" thickBot="1" x14ac:dyDescent="0.25">
      <c r="B24" s="80" t="s">
        <v>148</v>
      </c>
      <c r="C24" s="67">
        <v>41716</v>
      </c>
      <c r="D24" s="67">
        <v>12583</v>
      </c>
      <c r="E24" s="59" t="s">
        <v>169</v>
      </c>
      <c r="F24" s="59" t="s">
        <v>170</v>
      </c>
      <c r="G24" s="59" t="s">
        <v>167</v>
      </c>
      <c r="H24" s="59" t="s">
        <v>168</v>
      </c>
      <c r="I24" s="59">
        <v>154</v>
      </c>
      <c r="J24" s="67">
        <v>41635</v>
      </c>
    </row>
    <row r="25" spans="2:10" ht="24" customHeight="1" thickBot="1" x14ac:dyDescent="0.25">
      <c r="B25" s="80" t="s">
        <v>150</v>
      </c>
      <c r="C25" s="67">
        <v>41800</v>
      </c>
      <c r="D25" s="67">
        <v>12580</v>
      </c>
      <c r="E25" s="59" t="s">
        <v>171</v>
      </c>
      <c r="F25" s="59" t="s">
        <v>166</v>
      </c>
      <c r="G25" s="59" t="s">
        <v>167</v>
      </c>
      <c r="H25" s="59" t="s">
        <v>172</v>
      </c>
      <c r="I25" s="59">
        <v>153</v>
      </c>
      <c r="J25" s="67">
        <v>41635</v>
      </c>
    </row>
    <row r="26" spans="2:10" ht="24" customHeight="1" thickBot="1" x14ac:dyDescent="0.25">
      <c r="B26" s="80" t="s">
        <v>152</v>
      </c>
      <c r="C26" s="67">
        <v>44995</v>
      </c>
      <c r="D26" s="67">
        <v>14164</v>
      </c>
      <c r="E26" s="59" t="s">
        <v>173</v>
      </c>
      <c r="F26" s="59" t="s">
        <v>153</v>
      </c>
      <c r="G26" s="59" t="s">
        <v>174</v>
      </c>
      <c r="H26" s="59" t="s">
        <v>172</v>
      </c>
      <c r="I26" s="59">
        <v>168</v>
      </c>
      <c r="J26" s="67">
        <v>44909</v>
      </c>
    </row>
  </sheetData>
  <mergeCells count="38">
    <mergeCell ref="H22:H23"/>
    <mergeCell ref="I22:I23"/>
    <mergeCell ref="J22:J23"/>
    <mergeCell ref="F20:F21"/>
    <mergeCell ref="G20:G21"/>
    <mergeCell ref="H20:H21"/>
    <mergeCell ref="I20:I21"/>
    <mergeCell ref="J20:J21"/>
    <mergeCell ref="F22:F23"/>
    <mergeCell ref="G22:G23"/>
    <mergeCell ref="B20:B21"/>
    <mergeCell ref="B22:B23"/>
    <mergeCell ref="C20:C21"/>
    <mergeCell ref="D20:D21"/>
    <mergeCell ref="E20:E21"/>
    <mergeCell ref="C22:C23"/>
    <mergeCell ref="D22:D23"/>
    <mergeCell ref="E22:E23"/>
    <mergeCell ref="B1:D1"/>
    <mergeCell ref="B2:D2"/>
    <mergeCell ref="B3:D3"/>
    <mergeCell ref="B8:F8"/>
    <mergeCell ref="B10:B11"/>
    <mergeCell ref="C10:C11"/>
    <mergeCell ref="D10:D11"/>
    <mergeCell ref="E10:E11"/>
    <mergeCell ref="J10:J11"/>
    <mergeCell ref="J12:J13"/>
    <mergeCell ref="H10:H11"/>
    <mergeCell ref="I10:I11"/>
    <mergeCell ref="B12:B13"/>
    <mergeCell ref="C12:C13"/>
    <mergeCell ref="D12:D13"/>
    <mergeCell ref="E12:E13"/>
    <mergeCell ref="F12:F13"/>
    <mergeCell ref="G12:G13"/>
    <mergeCell ref="I12:I13"/>
    <mergeCell ref="H12:H13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showGridLines="0" workbookViewId="0">
      <selection activeCell="B2" sqref="B2:D2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2:6" x14ac:dyDescent="0.2">
      <c r="B1" s="140" t="str">
        <f>'Notas de Disciplina Financiera'!A1</f>
        <v>Municipio de León</v>
      </c>
      <c r="C1" s="140"/>
      <c r="D1" s="140"/>
      <c r="E1" s="35" t="s">
        <v>0</v>
      </c>
      <c r="F1" s="36">
        <f>'Notas de Disciplina Financiera'!D1</f>
        <v>2024</v>
      </c>
    </row>
    <row r="2" spans="2:6" x14ac:dyDescent="0.2">
      <c r="B2" s="140" t="s">
        <v>1</v>
      </c>
      <c r="C2" s="140"/>
      <c r="D2" s="140"/>
      <c r="E2" s="35" t="s">
        <v>2</v>
      </c>
      <c r="F2" s="36" t="str">
        <f>'Notas de Disciplina Financiera'!D2</f>
        <v>Trimestral</v>
      </c>
    </row>
    <row r="3" spans="2:6" x14ac:dyDescent="0.2">
      <c r="B3" s="140" t="str">
        <f>'Notas de Disciplina Financiera'!A3</f>
        <v>Correspondiente del 01 de Enero al 31 de Marzo de 2024</v>
      </c>
      <c r="C3" s="140"/>
      <c r="D3" s="140"/>
      <c r="E3" s="35" t="s">
        <v>4</v>
      </c>
      <c r="F3" s="36">
        <f>'Notas de Disciplina Financiera'!D3</f>
        <v>1</v>
      </c>
    </row>
    <row r="5" spans="2:6" x14ac:dyDescent="0.2">
      <c r="B5" s="38"/>
      <c r="C5" s="38" t="s">
        <v>18</v>
      </c>
    </row>
    <row r="7" spans="2:6" x14ac:dyDescent="0.2">
      <c r="B7" s="1" t="s">
        <v>175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B2" sqref="B2:D2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140" t="str">
        <f>'Notas de Disciplina Financiera'!A1</f>
        <v>Municipio de León</v>
      </c>
      <c r="C1" s="140"/>
      <c r="D1" s="140"/>
      <c r="E1" s="35" t="s">
        <v>0</v>
      </c>
      <c r="F1" s="36">
        <f>'Notas de Disciplina Financiera'!D1</f>
        <v>2024</v>
      </c>
    </row>
    <row r="2" spans="1:6" x14ac:dyDescent="0.2">
      <c r="B2" s="140" t="s">
        <v>1</v>
      </c>
      <c r="C2" s="140"/>
      <c r="D2" s="140"/>
      <c r="E2" s="35" t="s">
        <v>2</v>
      </c>
      <c r="F2" s="36" t="str">
        <f>'Notas de Disciplina Financiera'!D2</f>
        <v>Trimestral</v>
      </c>
    </row>
    <row r="3" spans="1:6" x14ac:dyDescent="0.2">
      <c r="B3" s="140" t="str">
        <f>'Notas de Disciplina Financiera'!A3</f>
        <v>Correspondiente del 01 de Enero al 31 de Marzo de 2024</v>
      </c>
      <c r="C3" s="140"/>
      <c r="D3" s="140"/>
      <c r="E3" s="35" t="s">
        <v>4</v>
      </c>
      <c r="F3" s="36">
        <f>'Notas de Disciplina Financiera'!D3</f>
        <v>1</v>
      </c>
    </row>
    <row r="5" spans="1:6" x14ac:dyDescent="0.2">
      <c r="B5" s="38"/>
      <c r="C5" s="38" t="s">
        <v>20</v>
      </c>
    </row>
    <row r="7" spans="1:6" x14ac:dyDescent="0.2">
      <c r="B7" s="1" t="s">
        <v>176</v>
      </c>
    </row>
    <row r="8" spans="1:6" x14ac:dyDescent="0.2">
      <c r="A8" s="37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41666-B467-42AD-81E5-1DC0D3595A6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  <vt:lpstr>'NDF-02'!Títulos_a_imprimir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2024-04-30T14:54:53Z</cp:lastPrinted>
  <dcterms:created xsi:type="dcterms:W3CDTF">2024-03-15T21:50:03Z</dcterms:created>
  <dcterms:modified xsi:type="dcterms:W3CDTF">2024-05-02T17:10:17Z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